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1310" firstSheet="8" activeTab="10"/>
  </bookViews>
  <sheets>
    <sheet name="kiemelt ei" sheetId="1" r:id="rId1"/>
    <sheet name="költségvetési egyenleg" sheetId="2" r:id="rId2"/>
    <sheet name="kiadások önkormányzat" sheetId="3" r:id="rId3"/>
    <sheet name="kiadások hivatal" sheetId="4" r:id="rId4"/>
    <sheet name="kiadások egészségügy" sheetId="5" r:id="rId5"/>
    <sheet name="kiadások óvoda" sheetId="6" r:id="rId6"/>
    <sheet name="kiadások könyvtár" sheetId="7" r:id="rId7"/>
    <sheet name="kiadások kulturközpont" sheetId="8" r:id="rId8"/>
    <sheet name="kiadások összesített" sheetId="9" r:id="rId9"/>
    <sheet name="bevételek önkormányzat" sheetId="10" r:id="rId10"/>
    <sheet name="bevételek hivatal" sheetId="11" r:id="rId11"/>
    <sheet name="bevételek egészségügy" sheetId="12" r:id="rId12"/>
    <sheet name="bevételek óvoda" sheetId="13" r:id="rId13"/>
    <sheet name="bevételek könyvtár" sheetId="14" r:id="rId14"/>
    <sheet name="bevételek kulturközpont" sheetId="15" r:id="rId15"/>
    <sheet name="bevételek összesített" sheetId="16" r:id="rId16"/>
    <sheet name="létszám" sheetId="17" r:id="rId17"/>
    <sheet name="beruházások felújítások" sheetId="18" r:id="rId18"/>
    <sheet name="tartalékok" sheetId="19" r:id="rId19"/>
    <sheet name="adósságot keletkeztető ügyletek" sheetId="20" r:id="rId20"/>
    <sheet name="stabilitási tv kimutatás " sheetId="21" r:id="rId21"/>
    <sheet name="EU projektek" sheetId="22" r:id="rId22"/>
    <sheet name="hitelek" sheetId="23" r:id="rId23"/>
    <sheet name="finanszírozás" sheetId="24" r:id="rId24"/>
    <sheet name="szociális kiadások" sheetId="25" r:id="rId25"/>
    <sheet name="átadott" sheetId="26" r:id="rId26"/>
    <sheet name="átvett" sheetId="27" r:id="rId27"/>
    <sheet name="helyi adók" sheetId="28" r:id="rId28"/>
    <sheet name="költségvetési támogatások" sheetId="29" r:id="rId29"/>
  </sheets>
  <definedNames>
    <definedName name="foot_4_place" localSheetId="20">'stabilitási tv kimutatás '!$A$18</definedName>
    <definedName name="foot_5_place" localSheetId="20">'stabilitási tv kimutatás '!#REF!</definedName>
    <definedName name="foot_53_place" localSheetId="20">'stabilitási tv kimutatás '!$A$63</definedName>
    <definedName name="_xlnm.Print_Area" localSheetId="19">'adósságot keletkeztető ügyletek'!$A$1:$J$49</definedName>
    <definedName name="_xlnm.Print_Area" localSheetId="25">'átadott'!$A$1:$C$117</definedName>
    <definedName name="_xlnm.Print_Area" localSheetId="26">'átvett'!$A$1:$C$113</definedName>
    <definedName name="_xlnm.Print_Area" localSheetId="17">'beruházások felújítások'!$A$4:$I$44</definedName>
    <definedName name="_xlnm.Print_Area" localSheetId="11">'bevételek egészségügy'!$A$1:$F$97</definedName>
    <definedName name="_xlnm.Print_Area" localSheetId="10">'bevételek hivatal'!$A$1:$F$97</definedName>
    <definedName name="_xlnm.Print_Area" localSheetId="13">'bevételek könyvtár'!$A$1:$F$97</definedName>
    <definedName name="_xlnm.Print_Area" localSheetId="14">'bevételek kulturközpont'!$A$1:$F$97</definedName>
    <definedName name="_xlnm.Print_Area" localSheetId="12">'bevételek óvoda'!$A$1:$F$97</definedName>
    <definedName name="_xlnm.Print_Area" localSheetId="9">'bevételek önkormányzat'!$A$1:$F$97</definedName>
    <definedName name="_xlnm.Print_Area" localSheetId="15">'bevételek összesített'!$A$1:$F$97</definedName>
    <definedName name="_xlnm.Print_Area" localSheetId="21">'EU projektek'!$A$1:$B$21</definedName>
    <definedName name="_xlnm.Print_Area" localSheetId="23">'finanszírozás'!$A$1:$H$9</definedName>
    <definedName name="_xlnm.Print_Area" localSheetId="22">'hitelek'!$A$1:$D$70</definedName>
    <definedName name="_xlnm.Print_Area" localSheetId="4">'kiadások egészségügy'!$A$1:$F$123</definedName>
    <definedName name="_xlnm.Print_Area" localSheetId="3">'kiadások hivatal'!$A$1:$F$123</definedName>
    <definedName name="_xlnm.Print_Area" localSheetId="6">'kiadások könyvtár'!$A$1:$F$123</definedName>
    <definedName name="_xlnm.Print_Area" localSheetId="7">'kiadások kulturközpont'!$A$1:$F$123</definedName>
    <definedName name="_xlnm.Print_Area" localSheetId="5">'kiadások óvoda'!$A$1:$F$123</definedName>
    <definedName name="_xlnm.Print_Area" localSheetId="2">'kiadások önkormányzat'!$A$1:$F$123</definedName>
    <definedName name="_xlnm.Print_Area" localSheetId="8">'kiadások összesített'!$A$1:$F$123</definedName>
    <definedName name="_xlnm.Print_Area" localSheetId="0">'kiemelt ei'!$C$1:$C$27</definedName>
    <definedName name="_xlnm.Print_Area" localSheetId="16">'létszám'!$A$1:$H$36</definedName>
    <definedName name="_xlnm.Print_Area" localSheetId="20">'stabilitási tv kimutatás '!$A$1:$L$38</definedName>
    <definedName name="_xlnm.Print_Area" localSheetId="24">'szociális kiadások'!$A$1:$C$28</definedName>
    <definedName name="_xlnm.Print_Area" localSheetId="18">'tartalékok'!$A$1:$H$17</definedName>
  </definedNames>
  <calcPr fullCalcOnLoad="1"/>
</workbook>
</file>

<file path=xl/sharedStrings.xml><?xml version="1.0" encoding="utf-8"?>
<sst xmlns="http://schemas.openxmlformats.org/spreadsheetml/2006/main" count="4468" uniqueCount="1017">
  <si>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</si>
  <si>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</si>
  <si>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</si>
  <si>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</si>
  <si>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</si>
  <si>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</si>
  <si>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</si>
  <si>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</si>
  <si>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</si>
  <si>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</si>
  <si>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</si>
  <si>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</si>
  <si>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</si>
  <si>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</si>
  <si>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</si>
  <si>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</si>
  <si>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</si>
  <si>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</si>
  <si>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</si>
  <si>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</si>
  <si>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</si>
  <si>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</si>
  <si>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</si>
  <si>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</si>
  <si>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</si>
  <si>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</si>
  <si>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</si>
  <si>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</si>
  <si>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</si>
  <si>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</si>
  <si>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Költségvetési engedélyezett létszámkeret (álláshely) (fő)        DR. BENDEFY LÁSZLÓ VÁROSI KÖNYVTÁR</t>
  </si>
  <si>
    <t>Költségvetési engedélyezett létszámkeret (álláshely) (fő) NAGY GÁSPÁR KULTURÁLIS KÖZPONT</t>
  </si>
  <si>
    <t>Költségvetési engedélyezett létszámkeret (álláshely) (fő) EGÉSZSÉGÜGYI ALAPELLÁTÓ INTÉZMÉNY</t>
  </si>
  <si>
    <t>VASVÁRI KÖZÖS ÖNKORMÁNYZATI HIVATAL</t>
  </si>
  <si>
    <t>EGÉSZSÉGÜGYI ALAPELLÁTÓ INTÉZMÉNY</t>
  </si>
  <si>
    <t>FICÁNKOLÓ ÓVODA</t>
  </si>
  <si>
    <t>DR. BENDEFY LÁSZLÓ VÁROSI KÖNYVTÁR</t>
  </si>
  <si>
    <t>NAGY GÁSPÁR KULTURÁLIS KÖZPONT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</si>
  <si>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</si>
  <si>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</si>
  <si>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</si>
  <si>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</si>
  <si>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</si>
  <si>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</si>
  <si>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</si>
  <si>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</si>
  <si>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</si>
  <si>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</si>
  <si>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</si>
  <si>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</si>
  <si>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</si>
  <si>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</si>
  <si>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</si>
  <si>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</si>
  <si>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</si>
  <si>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</si>
  <si>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</si>
  <si>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</si>
  <si>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</si>
  <si>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</si>
  <si>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</si>
  <si>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</si>
  <si>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</si>
  <si>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</si>
  <si>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</si>
  <si>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</si>
  <si>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</si>
  <si>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</si>
  <si>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</si>
  <si>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</si>
  <si>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</si>
  <si>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</si>
  <si>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</si>
  <si>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</si>
  <si>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</si>
  <si>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</si>
  <si>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</si>
  <si>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</si>
  <si>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</si>
  <si>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</si>
  <si>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</si>
  <si>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</si>
  <si>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</si>
  <si>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</si>
  <si>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</si>
  <si>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</si>
  <si>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</si>
  <si>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</si>
  <si>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</si>
  <si>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</si>
  <si>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</si>
  <si>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</si>
  <si>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</si>
  <si>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</si>
  <si>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</si>
  <si>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</si>
  <si>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</si>
  <si>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</si>
  <si>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</si>
  <si>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</si>
  <si>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</si>
  <si>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</si>
  <si>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</si>
  <si>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</si>
  <si>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</si>
  <si>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</si>
  <si>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</si>
  <si>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</si>
  <si>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</si>
  <si>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</si>
  <si>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</si>
  <si>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</si>
  <si>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</si>
  <si>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</si>
  <si>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</si>
  <si>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</si>
  <si>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</si>
  <si>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</si>
  <si>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</si>
  <si>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</si>
  <si>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</si>
  <si>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</si>
  <si>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</si>
  <si>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</si>
  <si>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</si>
  <si>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</si>
  <si>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</si>
  <si>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</si>
  <si>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</si>
  <si>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</si>
  <si>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</si>
  <si>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</si>
  <si>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</si>
  <si>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</si>
  <si>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</si>
  <si>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</si>
  <si>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</si>
  <si>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</si>
  <si>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</si>
  <si>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</si>
  <si>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</si>
  <si>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</si>
  <si>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</si>
  <si>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</si>
  <si>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</si>
  <si>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</si>
  <si>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</si>
  <si>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</si>
  <si>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</si>
  <si>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</si>
  <si>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</si>
  <si>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</si>
  <si>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</si>
  <si>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</si>
  <si>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</si>
  <si>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</si>
  <si>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</si>
  <si>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</si>
  <si>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</si>
  <si>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</si>
  <si>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</si>
  <si>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</si>
  <si>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</si>
  <si>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</si>
  <si>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</si>
  <si>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</si>
  <si>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</si>
  <si>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</si>
  <si>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</si>
  <si>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</si>
  <si>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</si>
  <si>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</si>
  <si>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</si>
  <si>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</si>
  <si>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</si>
  <si>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</si>
  <si>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</si>
  <si>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</si>
  <si>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</si>
  <si>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</si>
  <si>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</si>
  <si>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</si>
  <si>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</si>
  <si>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</si>
  <si>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</si>
  <si>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</si>
  <si>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</si>
  <si>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</si>
  <si>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</si>
  <si>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</si>
  <si>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</si>
  <si>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</si>
  <si>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</si>
  <si>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</si>
  <si>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</si>
  <si>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</si>
  <si>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</si>
  <si>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</si>
  <si>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</si>
  <si>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</si>
  <si>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</si>
  <si>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</si>
  <si>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</si>
  <si>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</si>
  <si>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</si>
  <si>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</si>
  <si>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</si>
  <si>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</si>
  <si>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</si>
  <si>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</si>
  <si>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</si>
  <si>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</si>
  <si>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</si>
  <si>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</si>
  <si>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</si>
  <si>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</si>
  <si>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</si>
  <si>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</si>
  <si>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</si>
  <si>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</si>
  <si>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</si>
  <si>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</si>
  <si>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</si>
  <si>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</si>
  <si>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</si>
  <si>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</si>
  <si>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</si>
  <si>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</si>
  <si>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</si>
  <si>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</si>
  <si>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</si>
  <si>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</si>
  <si>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</si>
  <si>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</si>
  <si>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</si>
  <si>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</si>
  <si>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</si>
  <si>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</si>
  <si>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</si>
  <si>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</si>
  <si>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</si>
  <si>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</si>
  <si>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</si>
  <si>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</si>
  <si>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</si>
  <si>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</si>
  <si>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</si>
  <si>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</si>
  <si>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</si>
  <si>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</si>
  <si>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</si>
  <si>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</si>
  <si>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</si>
  <si>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</si>
  <si>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</si>
  <si>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</si>
  <si>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</si>
  <si>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</si>
  <si>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</si>
  <si>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</si>
  <si>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</si>
  <si>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</si>
  <si>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</si>
  <si>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</si>
  <si>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</si>
  <si>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</si>
  <si>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</si>
  <si>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</si>
  <si>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</si>
  <si>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</si>
  <si>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</si>
  <si>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</si>
  <si>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</si>
  <si>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</si>
  <si>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</si>
  <si>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(eFt-ban)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</si>
  <si>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</si>
  <si>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</si>
  <si>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</si>
  <si>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</si>
  <si>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</si>
  <si>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</si>
  <si>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</si>
  <si>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</si>
  <si>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</si>
  <si>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</si>
  <si>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</si>
  <si>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</si>
  <si>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K1-K8. Költségvetési kiadások ÖSSZESEN</t>
  </si>
  <si>
    <t>Beruházások és felújítások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</si>
  <si>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</si>
  <si>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</si>
  <si>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</si>
  <si>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</si>
  <si>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</si>
  <si>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</si>
  <si>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</si>
  <si>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</si>
  <si>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</si>
  <si>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</si>
  <si>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</si>
  <si>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</si>
  <si>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</si>
  <si>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</si>
  <si>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</si>
  <si>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</si>
  <si>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</si>
  <si>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</si>
  <si>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</si>
  <si>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</si>
  <si>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</si>
  <si>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</si>
  <si>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</si>
  <si>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</si>
  <si>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</si>
  <si>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</si>
  <si>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</si>
  <si>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</si>
  <si>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</si>
  <si>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</si>
  <si>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</si>
  <si>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</si>
  <si>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</si>
  <si>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</si>
  <si>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</si>
  <si>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</si>
  <si>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</si>
  <si>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</si>
  <si>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</si>
  <si>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</si>
  <si>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</si>
  <si>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</si>
  <si>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</si>
  <si>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</si>
  <si>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</si>
  <si>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</si>
  <si>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</si>
  <si>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</si>
  <si>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</si>
  <si>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</si>
  <si>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</si>
  <si>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</si>
  <si>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</si>
  <si>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</si>
  <si>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</si>
  <si>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</si>
  <si>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</si>
  <si>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</si>
  <si>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</si>
  <si>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</si>
  <si>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</si>
  <si>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</si>
  <si>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</si>
  <si>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</si>
  <si>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</si>
  <si>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</si>
  <si>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</si>
  <si>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</si>
  <si>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</si>
  <si>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</si>
  <si>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</si>
  <si>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</si>
  <si>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</si>
  <si>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</si>
  <si>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</si>
  <si>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</si>
  <si>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</si>
  <si>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</si>
  <si>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</si>
  <si>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</si>
  <si>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</si>
  <si>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</si>
  <si>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</si>
  <si>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</si>
  <si>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</si>
  <si>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</si>
  <si>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</si>
  <si>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</si>
  <si>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</si>
  <si>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</si>
  <si>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</si>
  <si>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</si>
  <si>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</si>
  <si>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</si>
  <si>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</si>
  <si>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</si>
  <si>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</si>
  <si>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</si>
  <si>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</si>
  <si>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</si>
  <si>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</si>
  <si>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</si>
  <si>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</si>
  <si>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</si>
  <si>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</si>
  <si>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</si>
  <si>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</si>
  <si>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</si>
  <si>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</si>
  <si>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</si>
  <si>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</si>
  <si>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</si>
  <si>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</si>
  <si>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</si>
  <si>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</si>
  <si>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</si>
  <si>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</si>
  <si>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</si>
  <si>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</si>
  <si>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</si>
  <si>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</si>
  <si>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</si>
  <si>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</si>
  <si>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</si>
  <si>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</si>
  <si>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</si>
  <si>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</si>
  <si>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</si>
  <si>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</si>
  <si>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</si>
  <si>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</si>
  <si>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</si>
  <si>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</si>
  <si>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</si>
  <si>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</si>
  <si>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</si>
  <si>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</si>
  <si>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</si>
  <si>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</si>
  <si>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</si>
  <si>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</si>
  <si>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</si>
  <si>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</si>
  <si>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</si>
  <si>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</si>
  <si>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</si>
  <si>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</si>
  <si>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</si>
  <si>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</si>
  <si>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</si>
  <si>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</si>
  <si>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</si>
  <si>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</si>
  <si>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</si>
  <si>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</si>
  <si>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</si>
  <si>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</si>
  <si>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</si>
  <si>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</si>
  <si>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</si>
  <si>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</si>
  <si>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</si>
  <si>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</si>
  <si>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</si>
  <si>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</si>
  <si>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</si>
  <si>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</si>
  <si>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</si>
  <si>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</si>
  <si>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</si>
  <si>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</si>
  <si>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</si>
  <si>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</si>
  <si>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</si>
  <si>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</si>
  <si>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</si>
  <si>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</si>
  <si>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</si>
  <si>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</si>
  <si>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</si>
  <si>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</si>
  <si>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</si>
  <si>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</si>
  <si>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</si>
  <si>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</si>
  <si>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</si>
  <si>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</si>
  <si>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</si>
  <si>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</si>
  <si>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</si>
  <si>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</si>
  <si>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</si>
  <si>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</si>
  <si>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</si>
  <si>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</si>
  <si>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</si>
  <si>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</si>
  <si>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</si>
  <si>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</si>
  <si>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</si>
  <si>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</si>
  <si>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</si>
  <si>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</si>
  <si>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</si>
  <si>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</si>
  <si>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</si>
  <si>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</si>
  <si>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</si>
  <si>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</si>
  <si>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</si>
  <si>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</si>
  <si>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</si>
  <si>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</si>
  <si>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</si>
  <si>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</si>
  <si>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</si>
  <si>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</si>
  <si>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</si>
  <si>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</si>
  <si>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</si>
  <si>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</si>
  <si>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</si>
  <si>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</si>
  <si>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</si>
  <si>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</si>
  <si>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</si>
  <si>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</si>
  <si>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</si>
  <si>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</si>
  <si>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</si>
  <si>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</si>
  <si>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</si>
  <si>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</si>
  <si>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</si>
  <si>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</si>
  <si>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</si>
  <si>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</si>
  <si>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</si>
  <si>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</si>
  <si>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</si>
  <si>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</si>
  <si>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</si>
  <si>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</si>
  <si>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</si>
  <si>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</si>
  <si>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</si>
  <si>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</si>
  <si>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</si>
  <si>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</si>
  <si>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</si>
  <si>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</si>
  <si>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</si>
  <si>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</si>
  <si>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</si>
  <si>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</si>
  <si>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</si>
  <si>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</si>
  <si>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</si>
  <si>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</si>
  <si>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</si>
  <si>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</si>
  <si>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</si>
  <si>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</si>
  <si>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</si>
  <si>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</si>
  <si>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</si>
  <si>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</si>
  <si>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</si>
  <si>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</si>
  <si>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</si>
  <si>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</si>
  <si>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</si>
  <si>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</si>
  <si>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</si>
  <si>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</si>
  <si>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</si>
  <si>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</si>
  <si>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</si>
  <si>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</si>
  <si>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</si>
  <si>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</si>
  <si>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</si>
  <si>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</si>
  <si>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</si>
  <si>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</si>
  <si>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</si>
  <si>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</si>
  <si>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</si>
  <si>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</si>
  <si>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</si>
  <si>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</si>
  <si>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</si>
  <si>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</si>
  <si>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</si>
  <si>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</si>
  <si>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</si>
  <si>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</si>
  <si>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</si>
  <si>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</si>
  <si>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</si>
  <si>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</si>
  <si>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</si>
  <si>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</si>
  <si>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</si>
  <si>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</si>
  <si>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</si>
  <si>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</si>
  <si>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</si>
  <si>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</si>
  <si>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</si>
  <si>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</si>
  <si>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</si>
  <si>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</si>
  <si>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</si>
  <si>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</si>
  <si>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</si>
  <si>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</si>
  <si>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</si>
  <si>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</si>
  <si>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</si>
  <si>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</si>
  <si>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</si>
  <si>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</si>
  <si>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</si>
  <si>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</si>
  <si>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</si>
  <si>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</si>
  <si>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</si>
  <si>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</si>
  <si>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</si>
  <si>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</si>
  <si>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</si>
  <si>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</si>
  <si>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</si>
  <si>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</si>
  <si>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</si>
  <si>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</si>
  <si>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</si>
  <si>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</si>
  <si>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</si>
  <si>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</si>
  <si>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</si>
  <si>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Dr. Bendefy László Városi Könyvtár KÖLTSÉGVETÉSI SZERV ELŐIRÁNYZATAI</t>
  </si>
  <si>
    <t>Nagy Gáspár Kulturális Központ KÖLTSÉGVETÉSI SZERV ELŐIRÁNYZATAI</t>
  </si>
  <si>
    <t>NEMLEGES</t>
  </si>
  <si>
    <t>ÖSSZESÍTETT ÖNKORMÁNYZATI ELŐIRÁNYZATOK</t>
  </si>
  <si>
    <t>KÖZHATALMI BEVÉTELEK ÖSSZESEN</t>
  </si>
  <si>
    <t>ÖSSZESÍTETETT ÖNKORMÁNYZATI ELŐIRÁNYZATOK</t>
  </si>
  <si>
    <t>B34,B351,B355</t>
  </si>
  <si>
    <t>Vasvár Város Önkormányzata</t>
  </si>
  <si>
    <t>eredeti</t>
  </si>
  <si>
    <t>Személyi juttatások</t>
  </si>
  <si>
    <t>Működési célú támogatások áhtn belülről</t>
  </si>
  <si>
    <t>Munkaadókat terhelő járulékok és SZOCHO</t>
  </si>
  <si>
    <t>ebből B11</t>
  </si>
  <si>
    <t>Önkormányzatok működési támogatásai</t>
  </si>
  <si>
    <t>Dologi kiadások</t>
  </si>
  <si>
    <t>Közhatalmi bevételek (adók, bírságok)</t>
  </si>
  <si>
    <t>Ellátottak pénzbeli juttatásai</t>
  </si>
  <si>
    <t>Működési bevételek</t>
  </si>
  <si>
    <t>Egyéb működési célú kiadások</t>
  </si>
  <si>
    <t>Működési célú átvett pénzeszközök</t>
  </si>
  <si>
    <t>Működési célú költségvetési kiadások</t>
  </si>
  <si>
    <t>Működési célú költségvetési bevételek</t>
  </si>
  <si>
    <t>Működési egyenleg összege:</t>
  </si>
  <si>
    <t>ennek finanszírozása</t>
  </si>
  <si>
    <t>Működési célú hitelfelvétel (külső fin.):</t>
  </si>
  <si>
    <t>Működési célú finanszírozási bevételek</t>
  </si>
  <si>
    <t>Beruházások</t>
  </si>
  <si>
    <t>Felhalmozási célú támogatások áhtn belülről</t>
  </si>
  <si>
    <t>Felújítások</t>
  </si>
  <si>
    <t>Felhalmozási bevételek</t>
  </si>
  <si>
    <t>Egyéb felhalmozási kiadások</t>
  </si>
  <si>
    <t>Felhalmozási célú átvett pénzeszközök</t>
  </si>
  <si>
    <t>Felhalmozási célú költségvetési kiadások</t>
  </si>
  <si>
    <t>Felhalmozási célú költségvetési bevételek</t>
  </si>
  <si>
    <t>Fehalmozási egyenleg összege:</t>
  </si>
  <si>
    <t>Felhalmozási célú hitelfelvétel (külső fin.):</t>
  </si>
  <si>
    <t>Hosszú lejáratú hitelek törlesztése</t>
  </si>
  <si>
    <t>Felhalmozási célú finanszírozási bevételek:</t>
  </si>
  <si>
    <t xml:space="preserve">Költségvetési kiadások összesen:  </t>
  </si>
  <si>
    <t>Költségvetési bevételek összesen:</t>
  </si>
  <si>
    <t>Finanszírozási kiadások összesen:</t>
  </si>
  <si>
    <t>KIADÁSOK:</t>
  </si>
  <si>
    <t>BEVÉTELEK:</t>
  </si>
  <si>
    <r>
      <t xml:space="preserve">KIADÁSOK </t>
    </r>
    <r>
      <rPr>
        <sz val="10"/>
        <rFont val="Arial"/>
        <family val="2"/>
      </rPr>
      <t>(eFt-ban)</t>
    </r>
  </si>
  <si>
    <r>
      <t xml:space="preserve">BEVÉTELEK </t>
    </r>
    <r>
      <rPr>
        <sz val="10"/>
        <rFont val="Arial"/>
        <family val="2"/>
      </rPr>
      <t>(eFt-ban)</t>
    </r>
  </si>
  <si>
    <t>adósságot keletkeztető ügyletekből és kezességvállalásokból fennálló kötelezettségek a teljes futamidőre</t>
  </si>
  <si>
    <t>adósságot keletkeztető ügylet- várható visszatérítendő összege (kamattal) lejáratig mindösszesen</t>
  </si>
  <si>
    <t>1.számú melléklet</t>
  </si>
  <si>
    <t>2. számú melléklet</t>
  </si>
  <si>
    <t>3. számú melléklet</t>
  </si>
  <si>
    <t>9.számú melléklet</t>
  </si>
  <si>
    <t>10.számú melléklet</t>
  </si>
  <si>
    <t>16.számú melléklet</t>
  </si>
  <si>
    <t>17.számú melléklet</t>
  </si>
  <si>
    <t>18.számú melléklet</t>
  </si>
  <si>
    <t>19.számú melléklet</t>
  </si>
  <si>
    <t>20.számú melléklet</t>
  </si>
  <si>
    <t>22.számú melléklet</t>
  </si>
  <si>
    <t>23.számú melléklet</t>
  </si>
  <si>
    <t>24.számú melléklet</t>
  </si>
  <si>
    <t>25.számú melléklet</t>
  </si>
  <si>
    <t>26.számú melléklet</t>
  </si>
  <si>
    <t>27.számú melléklet</t>
  </si>
  <si>
    <t>28.számú melléklet</t>
  </si>
  <si>
    <t xml:space="preserve">Maradvány igénybevétele: </t>
  </si>
  <si>
    <t>Költségvetési egyenleg:</t>
  </si>
  <si>
    <t>Hitelfelvétel összesen:</t>
  </si>
  <si>
    <t>Költségvetési engedélyezett létszámkeret (álláshely) (fő) VASVÁRI POLGÁRMESTERI HIVATAL</t>
  </si>
  <si>
    <t>Költségvetési engedélyezett létszámkeret (álláshely) (fő) VASVÁRI FICÁNKOLÓ ÓVODA</t>
  </si>
  <si>
    <t xml:space="preserve">B2 Felhalmozási célú támogatásokfejezeti kezelésű előirányzatok EU-s programokra és azok hazai társfinanszírozásától és önerő alap </t>
  </si>
  <si>
    <t>Vasvári Polgármesteri Hivatal KÖLTSÉGVETÉSI SZERV ELŐIRÁNYZATAI</t>
  </si>
  <si>
    <t>VASVÁRI POLGÁRMESTERI HIVATAL</t>
  </si>
  <si>
    <t>VASVÁRI FICÁNKOLÓ ÓVODA</t>
  </si>
  <si>
    <t>Felhalmozási célú maradvány (belső fin.):</t>
  </si>
  <si>
    <t>Működési célú maradvány (belső fin.):</t>
  </si>
  <si>
    <t>4. számú melléklet</t>
  </si>
  <si>
    <t>8. számú melléklet</t>
  </si>
  <si>
    <t>7. számú melléklet</t>
  </si>
  <si>
    <t>6. számú melléklet</t>
  </si>
  <si>
    <t>5. számú melléklet</t>
  </si>
  <si>
    <t>15.számú melléklet</t>
  </si>
  <si>
    <t>14.számú melléklet</t>
  </si>
  <si>
    <t>13.számú melléklet</t>
  </si>
  <si>
    <t>12.számú melléklet</t>
  </si>
  <si>
    <t>11.számú melléklet</t>
  </si>
  <si>
    <t>eredeti ei</t>
  </si>
  <si>
    <t>Finanszírozási kiadások</t>
  </si>
  <si>
    <t>Áht belüli megelőlegezés visszafizetése</t>
  </si>
  <si>
    <t>TARTALÉKOK</t>
  </si>
  <si>
    <t>K513</t>
  </si>
  <si>
    <t xml:space="preserve"> kötelező feladatok</t>
  </si>
  <si>
    <t xml:space="preserve"> önként vállalt feladatok</t>
  </si>
  <si>
    <t>Tartalékok</t>
  </si>
  <si>
    <t>Működési célú támogatások Európai Uniónak</t>
  </si>
  <si>
    <t>Működési célú költségvetési támogatások és kiegészítő támogatások</t>
  </si>
  <si>
    <t>Elszámolásból származó bevételek</t>
  </si>
  <si>
    <t xml:space="preserve"> A költségvetési egyenleg megállapítása és rendezése</t>
  </si>
  <si>
    <t>Felhalmozási célú visszatérítendő támogatások, kölcsönök visszatérülése Eutól, kormányoktól</t>
  </si>
  <si>
    <t>B74</t>
  </si>
  <si>
    <t>B72,B73</t>
  </si>
  <si>
    <t>Tartalékok (E Ft)</t>
  </si>
  <si>
    <t>TOP PAKTUM</t>
  </si>
  <si>
    <t>PÁLYÁZATI ÖNKORMÁNYZATI ÖNERŐ</t>
  </si>
  <si>
    <t>Eszközvásárlás hivatal, intézmények</t>
  </si>
  <si>
    <t>adósságot keletkeztető ügyletekből és kezességvállalásokból fennálló kötelezettségek 2020.évre</t>
  </si>
  <si>
    <t>saját bevételek 2020.</t>
  </si>
  <si>
    <t>21. számú melléklet</t>
  </si>
  <si>
    <t>adósságot keletkeztető ügyletekből és kezességvállalásokból fennálló kötelezettségek 2021.évre</t>
  </si>
  <si>
    <t>saját bevételek 2021.</t>
  </si>
  <si>
    <t/>
  </si>
  <si>
    <t>Jogcím száma</t>
  </si>
  <si>
    <t>Mennyiségi egység</t>
  </si>
  <si>
    <t>Fajlagos összeg</t>
  </si>
  <si>
    <t>Mutató</t>
  </si>
  <si>
    <t>Forint</t>
  </si>
  <si>
    <t>I.1.a</t>
  </si>
  <si>
    <t>Önkormányzati hivatal működésének támogatása - elismert hivatali létszám alapján</t>
  </si>
  <si>
    <t>elismert hivatali létszám</t>
  </si>
  <si>
    <t>Önkormányzati hivatal működésének támogatása - beszámítás után</t>
  </si>
  <si>
    <t>forint</t>
  </si>
  <si>
    <t>I.1.b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</si>
  <si>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</si>
  <si>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</si>
  <si>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</si>
  <si>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</si>
  <si>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</si>
  <si>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</si>
  <si>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</si>
  <si>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</si>
  <si>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</si>
  <si>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</si>
  <si>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</si>
  <si>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</si>
  <si>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</si>
  <si>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</si>
  <si>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</si>
  <si>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</si>
  <si>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I.1.c</t>
  </si>
  <si>
    <t>Egyéb önkormányzati feladatok támogatása</t>
  </si>
  <si>
    <t>fő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</si>
  <si>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</si>
  <si>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</si>
  <si>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</si>
  <si>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</si>
  <si>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Lakott külterülettel kapcsolatos feladatok támogatása - beszámítás után</t>
  </si>
  <si>
    <t>I.1.e</t>
  </si>
  <si>
    <t>Üdülőhelyi feladatok támogatása</t>
  </si>
  <si>
    <t xml:space="preserve">idegenforgalmi adóforint </t>
  </si>
  <si>
    <t>Üdülőhelyi feladatok támogatása - beszámítás után</t>
  </si>
  <si>
    <t>Beszámítás</t>
  </si>
  <si>
    <t>I.1. jogcímekhez kapcsolódó kiegészítés</t>
  </si>
  <si>
    <t>A települési önkormányzatok működésének támogatása beszámítás és kiegészítés után</t>
  </si>
  <si>
    <t>Nem teljesült beszámítás/szolidaritási hozzájárulás alapja</t>
  </si>
  <si>
    <t>Szolidaritási hozzájárulás</t>
  </si>
  <si>
    <t>I.2.</t>
  </si>
  <si>
    <t>Nem közművel összegyűjtött háztartási szennyvíz ártalmatlanítása</t>
  </si>
  <si>
    <t>m3</t>
  </si>
  <si>
    <t>I.3.</t>
  </si>
  <si>
    <t>Határátkelőhelyek fenntartásának támogatása</t>
  </si>
  <si>
    <t>ki- és belépési adatok</t>
  </si>
  <si>
    <t>Polgármesteri illetmény támogatása</t>
  </si>
  <si>
    <t xml:space="preserve">I. </t>
  </si>
  <si>
    <t>A helyi önkormányzatok működésének általános támogatása összesen</t>
  </si>
  <si>
    <t>Óvoda napi nyitvatartási ideje eléri a nyolc órát</t>
  </si>
  <si>
    <t>Óvoda napi nyitvatartási ideje nem éri el a nyolc órát, de eléri a hat órát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</si>
  <si>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</si>
  <si>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</si>
  <si>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</si>
  <si>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</si>
  <si>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</si>
  <si>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</si>
  <si>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</si>
  <si>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</si>
  <si>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</si>
  <si>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</si>
  <si>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</si>
  <si>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</si>
  <si>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</si>
  <si>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</si>
  <si>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</si>
  <si>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</si>
  <si>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 xml:space="preserve">II. </t>
  </si>
  <si>
    <t>A települési önkormányzatok egyes köznevelési feladatainak támogatása</t>
  </si>
  <si>
    <t>A települési önkormányzatok szociális feladatainak egyéb támogatása</t>
  </si>
  <si>
    <t>Család- és gyermekjóléti szolgálat</t>
  </si>
  <si>
    <t>számított létszám</t>
  </si>
  <si>
    <t>Család- és gyermekjóléti központ</t>
  </si>
  <si>
    <t>szociális étkeztetés</t>
  </si>
  <si>
    <t>szociális étkeztetés - társulás által történő feladatellátás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</si>
  <si>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</si>
  <si>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</si>
  <si>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</si>
  <si>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</si>
  <si>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működési hó</t>
  </si>
  <si>
    <t>időskorúak nappali intézményi ellátása</t>
  </si>
  <si>
    <t>időskorúak nappali intézményi ellátása - társulás által történő feladatellátás</t>
  </si>
  <si>
    <t>foglalkoztatási támogatásban részesülő időskorúak nappali intézményben ellátottak száma</t>
  </si>
  <si>
    <t>foglalkoztatási támogatásban részesülő időskorúak nappali intézményben ellátottak száma - társulás által történő feladatellátás</t>
  </si>
  <si>
    <t>fogyatékos személyek nappali intézményi ellátása</t>
  </si>
  <si>
    <t>fogyatékos személyek nappali intézményi ellátása - társulás által történő feladatellátás</t>
  </si>
  <si>
    <t>foglalkoztatási támogatásban részesülő fogyatékos nappali intézményben ellátottak száma</t>
  </si>
  <si>
    <t>foglalkoztatási támogatásban részesülő fogyatékos nappali intézményben ellátottak száma - társulás által történő feladatellátás</t>
  </si>
  <si>
    <t>demens személyek nappali intézményi ellátása</t>
  </si>
  <si>
    <t>demens személyek nappali intézményi ellátása - társulás által történő feladatellátás</t>
  </si>
  <si>
    <t>foglalkoztatási támogatásban részesülő, nappali intézményben ellátott demens személyek száma</t>
  </si>
  <si>
    <t>foglalkoztatási támogatásban részesülő, nappali intézményben ellátott demens személyek száma - társulás által történő feladatellátás</t>
  </si>
  <si>
    <t>pszichiátriai betegek nappali intézményi ellátása</t>
  </si>
  <si>
    <t>pszichiátriai betegek nappali intézményi ellátása - társulás által történő feladatellátás</t>
  </si>
  <si>
    <t>foglalkoztatási támogatásban részesülő, nappali intézményben ellátott pszichiátriai betegek száma</t>
  </si>
  <si>
    <t>foglalkoztatási támogatásban részesülő, nappali intézményben ellátott pszichiátriai betegek száma - társulás által történő feladatellátás</t>
  </si>
  <si>
    <t>szenvedélybetegek nappali intézményi ellátása</t>
  </si>
  <si>
    <t>szenvedélybetegek nappali intézményi ellátása - társulás által történő feladatellátás</t>
  </si>
  <si>
    <t>foglalkoztatási támogatásban részesülő, nappali intézményben ellátott szenvedélybetegek száma</t>
  </si>
  <si>
    <t>foglalkoztatási támogatásban részesülő, nappali intézményben ellátott szenvedélybetegek száma - társulás által történő feladatellátás</t>
  </si>
  <si>
    <t>hajléktalanok nappali intézményi ellátása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</si>
  <si>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</si>
  <si>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</si>
  <si>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</si>
  <si>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hajléktalanok átmeneti szállása, éjjeli menedékhely összesen</t>
  </si>
  <si>
    <t>férőhely</t>
  </si>
  <si>
    <t>hajléktalanok átmeneti szállása, éjjeli menedékhely összesen - társulás által történő feladatellátás</t>
  </si>
  <si>
    <t xml:space="preserve">kizárólag lakhatási szolgáltatás </t>
  </si>
  <si>
    <t>támogató szolgáltatás - alaptámogatás</t>
  </si>
  <si>
    <t>támogató szolgáltatás - teljesítménytámogatás</t>
  </si>
  <si>
    <t>feladategység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</si>
  <si>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</si>
  <si>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</si>
  <si>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</si>
  <si>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</si>
  <si>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Óvodai és iskolai szociális segítő tevékenység támogatása</t>
  </si>
  <si>
    <t>A finanszírozás szempontjából elismert szakmai dolgozók bértámogatása</t>
  </si>
  <si>
    <t>III.4.b</t>
  </si>
  <si>
    <t>Intézmény-üzemeltetési támogatás</t>
  </si>
  <si>
    <t>Gyermekétkeztetés üzemeltetési támogatása</t>
  </si>
  <si>
    <t>A rászoruló gyermekek szünidei étkeztetésének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</si>
  <si>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</si>
  <si>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</si>
  <si>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</si>
  <si>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III.</t>
  </si>
  <si>
    <t>A települési önkormányzatok szociális, gyermekjóléti és gyermekétkeztetési feladatainak támogatása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</si>
  <si>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</si>
  <si>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</si>
  <si>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>Települési önkormányzatok muzeális intézményi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</si>
  <si>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</si>
  <si>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</si>
  <si>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 xml:space="preserve">Megyei hatókörű városi könyvtár kistelepülési könyvtári célú kiegészítő támogatása </t>
  </si>
  <si>
    <t>IV.</t>
  </si>
  <si>
    <t>Vasvári Egészségügyi Alapellátó Intézmény KÖLTSÉGVETÉSI SZERV ELŐIRÁNYZATAI</t>
  </si>
  <si>
    <t>VASVÁRI FICÁNKOLÓ ÓVODA ÉS MOCORGÓ BÖLCSŐDE KÖLTSÉGVETÉSI SZERV ELŐIRÁNYZATAI</t>
  </si>
  <si>
    <t>VASVÁRI FICÁNKOLÓ ÓVODA  ÉS MOCORGÓ BÖLCSŐDE KÖLTSÉGVETÉSI SZERV ELŐIRÁNYZATAI</t>
  </si>
  <si>
    <t>Pedagógus I.</t>
  </si>
  <si>
    <t>Pedagógus II.</t>
  </si>
  <si>
    <t>közfoglalkoztatottak</t>
  </si>
  <si>
    <t xml:space="preserve">KÖLTSÉGVETÉSI ENGEDÉLYEZETT LÉTSZÁMKERETBE NEM TARTOZÓ FOGLALKOZTATOTTAK LÉTSZÁMA AZ IDŐSZAK VÉGÉN ÖSSZESEN </t>
  </si>
  <si>
    <t>Önkormányzati segélyek</t>
  </si>
  <si>
    <t>adósságot keletkeztető ügyletekből és kezességvállalásokból fennálló kötelezettségek 2022.évre</t>
  </si>
  <si>
    <t>saját bevételek 2022.</t>
  </si>
  <si>
    <t>Projekt megnevezése TOP HegyHÁTunkon a közösség</t>
  </si>
  <si>
    <t>Projekt megnevezése TOP önkormányzati épületek energiakorszerűsítése</t>
  </si>
  <si>
    <t>Projekt megnevezése TOP Hegyhát Zöld Út Program</t>
  </si>
  <si>
    <t>Projekt megnevezése TOP foglalkoztatási  PAKTUM</t>
  </si>
  <si>
    <t>Rendezési terv</t>
  </si>
  <si>
    <t>Külterületi utak utak</t>
  </si>
  <si>
    <t>TOP önkormányzati épületek energiakorszerűsítése</t>
  </si>
  <si>
    <t>TOP Hegyhát Zöld Út program</t>
  </si>
  <si>
    <t>TOP HegyHÁTunkon a közösség</t>
  </si>
  <si>
    <t>III.5.b)</t>
  </si>
  <si>
    <t>III.5.ab)</t>
  </si>
  <si>
    <t>A finanszírozás szempontjából elismert dolgozók bértámogatása</t>
  </si>
  <si>
    <t>III.5.aa)</t>
  </si>
  <si>
    <t>II.5. (2)</t>
  </si>
  <si>
    <t>II.5. (1)</t>
  </si>
  <si>
    <t>Mesterfokozatú végzettségű mesterpedagógus kategóriába sorolt pedagógusok kiegészítő támogatása, akik a minősítést 2019. január 1-jei átsorolással szerezték meg</t>
  </si>
  <si>
    <t xml:space="preserve">Társulás által fenntartott óvodákba bejáró gyermekek utaztatásának támogatása </t>
  </si>
  <si>
    <t>II.3.</t>
  </si>
  <si>
    <t>pedagógus szakképzettséggel rendelkező, pedagógusok nevelő munkáját közvetlenül segítők száma a Köznev. tv. 2. melléklete szerint</t>
  </si>
  <si>
    <t>pedagógus szakképzettséggel nem rendelkező, pedagógusok nevelő munkáját közvetlenül segítők száma a Köznev. tv. 2. melléklete szerint</t>
  </si>
  <si>
    <t>Pedagógusok elismert létszáma</t>
  </si>
  <si>
    <t>V. SZH</t>
  </si>
  <si>
    <t>I.1.f Info</t>
  </si>
  <si>
    <t>I.1. - I.1.f</t>
  </si>
  <si>
    <t>I.1.f kiegészítés</t>
  </si>
  <si>
    <t>I.1.f beszámítás</t>
  </si>
  <si>
    <t>I.1.e - I.1.f</t>
  </si>
  <si>
    <t>I.1.d - I.1.f</t>
  </si>
  <si>
    <t>I.1.c - I.1.f</t>
  </si>
  <si>
    <t>I.1.bd - I.1.f</t>
  </si>
  <si>
    <t>I.1.ba - I.1.f</t>
  </si>
  <si>
    <t>I.1.b - I.1.f</t>
  </si>
  <si>
    <t>I.1.a - I.1.f</t>
  </si>
  <si>
    <t>Vasvár Város Önkormányzata 2020. évi költségvetése</t>
  </si>
  <si>
    <t xml:space="preserve">2020. évi költségvetése </t>
  </si>
  <si>
    <t>Vasvár Város Önkormányzat 2020. évi költségvetése</t>
  </si>
  <si>
    <t>Zártkert III.</t>
  </si>
  <si>
    <t>Kilátó köztéri illemhely</t>
  </si>
  <si>
    <t>BM pályázat Béke-Petőfi-Szentmihályfalvi u. járda</t>
  </si>
  <si>
    <t>Étellift óvoda</t>
  </si>
  <si>
    <t>A települési önkormányzatokkulturális feladatainak támogatása</t>
  </si>
  <si>
    <t>IV.e</t>
  </si>
  <si>
    <t>IV.d</t>
  </si>
  <si>
    <t>IV.c</t>
  </si>
  <si>
    <t>IV.b</t>
  </si>
  <si>
    <t>IV.a</t>
  </si>
  <si>
    <t>III.4.a</t>
  </si>
  <si>
    <t xml:space="preserve"> III.3.b</t>
  </si>
  <si>
    <t xml:space="preserve"> III.3.a (2)</t>
  </si>
  <si>
    <t xml:space="preserve"> III.3.a (1)</t>
  </si>
  <si>
    <t>III.2.n</t>
  </si>
  <si>
    <t>III.2.mb (2)</t>
  </si>
  <si>
    <t>III.2.mb (1)</t>
  </si>
  <si>
    <t>III.2.ma (2)</t>
  </si>
  <si>
    <t>III.2.ma (1)</t>
  </si>
  <si>
    <t>III.2.l (2)</t>
  </si>
  <si>
    <t>III.2.l (1)</t>
  </si>
  <si>
    <t>III.2.k (11)</t>
  </si>
  <si>
    <t>III.2.k (6)</t>
  </si>
  <si>
    <t>III.2.k (1)</t>
  </si>
  <si>
    <t xml:space="preserve">Gyvt. 145. § (2c) bekezdés b) pontja alapján befogadást nyert napközbeni gyermekfelügyelet </t>
  </si>
  <si>
    <t>III.2.j (3)</t>
  </si>
  <si>
    <t>III.2.j (2)</t>
  </si>
  <si>
    <t>III.2.j (1)</t>
  </si>
  <si>
    <t>III.2.i (2)</t>
  </si>
  <si>
    <t>III.2.i (1)</t>
  </si>
  <si>
    <t>III.2.h (8)</t>
  </si>
  <si>
    <t>III.2.h (7)</t>
  </si>
  <si>
    <t>III.2.h (6)</t>
  </si>
  <si>
    <t>III.2.h (5)</t>
  </si>
  <si>
    <t>III.2.h (4)</t>
  </si>
  <si>
    <t>III.2.h (3)</t>
  </si>
  <si>
    <t>III.2.h (2)</t>
  </si>
  <si>
    <t>III.2.h (1)</t>
  </si>
  <si>
    <t>III.2.g (8)</t>
  </si>
  <si>
    <t>III.2.g (7)</t>
  </si>
  <si>
    <t>III.2.g (6)</t>
  </si>
  <si>
    <t>III.2.g (5)</t>
  </si>
  <si>
    <t>III.2.g (4)</t>
  </si>
  <si>
    <t>III.2.g (3)</t>
  </si>
  <si>
    <t>III.2.g (2)</t>
  </si>
  <si>
    <t>III.2.g (1)</t>
  </si>
  <si>
    <t>III.2.f (4)</t>
  </si>
  <si>
    <t>III.2.f (3)</t>
  </si>
  <si>
    <t>III.2.f (2)</t>
  </si>
  <si>
    <t>III.2.f (1)</t>
  </si>
  <si>
    <t>III.2.e</t>
  </si>
  <si>
    <t>III.2.db (2)</t>
  </si>
  <si>
    <t>III.2.db (1)</t>
  </si>
  <si>
    <t>III.2.da</t>
  </si>
  <si>
    <t>III.2.c (2)</t>
  </si>
  <si>
    <t>III.2.c (1)</t>
  </si>
  <si>
    <t>III.2.b</t>
  </si>
  <si>
    <t>III.2.a</t>
  </si>
  <si>
    <t>III.1.</t>
  </si>
  <si>
    <t>Mesterfokozatú végzettségű mesterpedagógus kategóriába sorolt pedagógusok kiegészítő támogatása, akik a minősítést 2020. január 1-jei átsorolással szerezték meg</t>
  </si>
  <si>
    <t>Mesterfokozatú végzettségű pedagógus II. kategóriába sorolt pedagógusok kiegészítő támogatása, akik a minősítést 2020. január 1-jei átsorolással szerezték meg</t>
  </si>
  <si>
    <t>Mesterfokozatú végzettségű pedagógus II. kategóriába sorolt pedagógusok kiegészítő támogatása, akik a minősítést 2019. január 1-jei átsorolással szerezték meg</t>
  </si>
  <si>
    <t>Alapfokozatú végzettségű mesterpedagógus kategóriába sorolt pedagógusok kiegészítő támogatása, akik a minősítést 2020. január 1-jei átsorolással szerezték meg</t>
  </si>
  <si>
    <t>Alapfokozatú végzettségű mesterpedagógus kategóriába sorolt pedagógusok kiegészítő támogatása, akik a minősítést 2019. január 1-jei átsorolással szerezték meg</t>
  </si>
  <si>
    <t>Alapfokozatú végzettségű pedagógus II. kategóriába sorolt pedagógusok kiegészítő támogatása, akik a minősítést 2020. január 1-jei átsorolással szerezték meg</t>
  </si>
  <si>
    <t>Alapfokozatú végzettségű pedagógus II. kategóriába sorolt pedagógusok kiegészítő támogatása, akik a minősítést 2019. január 1-jei átsorolással szerezték meg</t>
  </si>
  <si>
    <t>II.2. (11)</t>
  </si>
  <si>
    <t>II.2. (1)</t>
  </si>
  <si>
    <t>II.1. (13)</t>
  </si>
  <si>
    <t>II.1. (12)</t>
  </si>
  <si>
    <t>II.1. (11)</t>
  </si>
  <si>
    <t>II.1. (3)</t>
  </si>
  <si>
    <t>II.1. (2)</t>
  </si>
  <si>
    <t>II.1. (1)</t>
  </si>
  <si>
    <t>I.5.</t>
  </si>
  <si>
    <t>I.1.bc - I.1.f</t>
  </si>
  <si>
    <t>I.1.bb - I.1.f</t>
  </si>
  <si>
    <t xml:space="preserve">Jogcím megnevezése  </t>
  </si>
  <si>
    <t>Költségvetési támogatások 2020. évi eredeti előirányzatok</t>
  </si>
  <si>
    <t xml:space="preserve">Támogatás </t>
  </si>
  <si>
    <t>A Stabilitási tv. 8. § (2)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</si>
  <si>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>Kimutatás az Áht 29/A § szerint</t>
  </si>
  <si>
    <t>adósságot keletkeztető ügyletekből és kezességvállalásokból fennálló kötelezettségek 2023.évre</t>
  </si>
  <si>
    <t>saját bevételek 2023.</t>
  </si>
  <si>
    <t>a költségvetési év azon fejlesztési céljai, amelyek megvalósításához a Stabilitási tv. 8. § (2) bekezdése szerinti adósságot keletkeztető ügylet megkötése válik vagy válhat szükségessé (E Ft)</t>
  </si>
  <si>
    <t>2020. év eredeti ei.</t>
  </si>
  <si>
    <t>B8 Finanszírozási bevételek- önkormányzat projekthez történő hozzájárulása, ebből maradvány 91.062 eFt</t>
  </si>
  <si>
    <t>B8 Finanszírozási bevételek- önkormányzat projekthez történő hozzájárulása, ebből maradvány, 7.059 eFt</t>
  </si>
  <si>
    <t>B8 Finanszírozási bevételek- önkormányzat projekthez történő hozzájárulása, ebből maradvány 49.531 eFt</t>
  </si>
  <si>
    <t>B8 Finanszírozási bevételek- önkormányzat projekthez történő hozzájárulása, ebből maradvány 23.238 eFt</t>
  </si>
  <si>
    <t>29. számú melléklet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</si>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</sst>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%"/>
    <numFmt numFmtId="174" formatCode="_-* #,##0\ _F_t_-;\-* #,##0\ _F_t_-;_-* \-??\ _F_t_-;_-@_-"/>
    <numFmt numFmtId="175" formatCode="_-* #,##0.00\ _F_t_-;\-* #,##0.00\ _F_t_-;_-* \-??\ _F_t_-;_-@_-"/>
    <numFmt numFmtId="176" formatCode="0.0"/>
    <numFmt numFmtId="177" formatCode="#,##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name val="Bookman Old Style"/>
      <family val="1"/>
    </font>
    <font>
      <b/>
      <sz val="9"/>
      <color indexed="8"/>
      <name val="Bookman Old Style"/>
      <family val="1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2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i/>
      <sz val="10"/>
      <name val="Bookman Old Style"/>
      <family val="1"/>
    </font>
    <font>
      <b/>
      <i/>
      <sz val="11"/>
      <name val="Bookman Old Style"/>
      <family val="1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rgb="FFFF000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14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7" borderId="7" applyNumberFormat="0" applyFont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1" fillId="0" borderId="0" applyFont="0" applyFill="0" applyBorder="0" applyAlignment="0" applyProtection="0"/>
  </cellStyleXfs>
  <cellXfs count="34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63" applyFont="1">
      <alignment/>
      <protection/>
    </xf>
    <xf numFmtId="0" fontId="16" fillId="0" borderId="0" xfId="63" applyFont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1" fillId="0" borderId="0" xfId="63">
      <alignment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Fill="1" applyBorder="1" applyAlignment="1">
      <alignment horizontal="center" wrapText="1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" xfId="63" applyNumberFormat="1" applyFont="1" applyFill="1" applyBorder="1" applyAlignment="1">
      <alignment vertical="center"/>
      <protection/>
    </xf>
    <xf numFmtId="0" fontId="16" fillId="0" borderId="10" xfId="63" applyFont="1" applyBorder="1">
      <alignment/>
      <protection/>
    </xf>
    <xf numFmtId="165" fontId="5" fillId="0" borderId="1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165" fontId="4" fillId="0" borderId="10" xfId="63" applyNumberFormat="1" applyFont="1" applyFill="1" applyBorder="1" applyAlignment="1">
      <alignment vertical="center"/>
      <protection/>
    </xf>
    <xf numFmtId="0" fontId="11" fillId="0" borderId="10" xfId="63" applyFont="1" applyBorder="1">
      <alignment/>
      <protection/>
    </xf>
    <xf numFmtId="0" fontId="5" fillId="0" borderId="1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165" fontId="11" fillId="0" borderId="10" xfId="63" applyNumberFormat="1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/>
      <protection/>
    </xf>
    <xf numFmtId="0" fontId="23" fillId="35" borderId="10" xfId="63" applyFont="1" applyFill="1" applyBorder="1">
      <alignment/>
      <protection/>
    </xf>
    <xf numFmtId="164" fontId="5" fillId="0" borderId="10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horizontal="left" vertical="center"/>
      <protection/>
    </xf>
    <xf numFmtId="0" fontId="6" fillId="14" borderId="10" xfId="63" applyFont="1" applyFill="1" applyBorder="1" applyAlignment="1">
      <alignment horizontal="left" vertical="center"/>
      <protection/>
    </xf>
    <xf numFmtId="165" fontId="6" fillId="14" borderId="1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 wrapText="1"/>
      <protection/>
    </xf>
    <xf numFmtId="0" fontId="1" fillId="0" borderId="0" xfId="63" applyBorder="1">
      <alignment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lef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10" fillId="0" borderId="10" xfId="63" applyFont="1" applyFill="1" applyBorder="1" applyAlignment="1">
      <alignment horizontal="left" vertical="center"/>
      <protection/>
    </xf>
    <xf numFmtId="0" fontId="9" fillId="14" borderId="10" xfId="63" applyFont="1" applyFill="1" applyBorder="1" applyAlignment="1">
      <alignment horizontal="left" vertical="center"/>
      <protection/>
    </xf>
    <xf numFmtId="0" fontId="6" fillId="14" borderId="10" xfId="63" applyFont="1" applyFill="1" applyBorder="1" applyAlignment="1">
      <alignment horizontal="left" vertical="center" wrapText="1"/>
      <protection/>
    </xf>
    <xf numFmtId="0" fontId="6" fillId="34" borderId="10" xfId="63" applyFont="1" applyFill="1" applyBorder="1">
      <alignment/>
      <protection/>
    </xf>
    <xf numFmtId="0" fontId="12" fillId="34" borderId="10" xfId="63" applyFont="1" applyFill="1" applyBorder="1">
      <alignment/>
      <protection/>
    </xf>
    <xf numFmtId="165" fontId="4" fillId="0" borderId="11" xfId="63" applyNumberFormat="1" applyFont="1" applyFill="1" applyBorder="1" applyAlignment="1">
      <alignment vertical="center"/>
      <protection/>
    </xf>
    <xf numFmtId="0" fontId="11" fillId="0" borderId="11" xfId="63" applyFont="1" applyBorder="1">
      <alignment/>
      <protection/>
    </xf>
    <xf numFmtId="0" fontId="11" fillId="0" borderId="12" xfId="63" applyFont="1" applyFill="1" applyBorder="1" applyAlignment="1">
      <alignment vertical="center" wrapText="1"/>
      <protection/>
    </xf>
    <xf numFmtId="165" fontId="11" fillId="32" borderId="13" xfId="63" applyNumberFormat="1" applyFont="1" applyFill="1" applyBorder="1" applyAlignment="1">
      <alignment vertical="center"/>
      <protection/>
    </xf>
    <xf numFmtId="0" fontId="11" fillId="32" borderId="14" xfId="63" applyFont="1" applyFill="1" applyBorder="1">
      <alignment/>
      <protection/>
    </xf>
    <xf numFmtId="0" fontId="11" fillId="32" borderId="15" xfId="63" applyFont="1" applyFill="1" applyBorder="1">
      <alignment/>
      <protection/>
    </xf>
    <xf numFmtId="0" fontId="11" fillId="0" borderId="12" xfId="63" applyFont="1" applyFill="1" applyBorder="1" applyAlignment="1">
      <alignment horizontal="left" vertical="center" wrapText="1"/>
      <protection/>
    </xf>
    <xf numFmtId="165" fontId="5" fillId="0" borderId="16" xfId="63" applyNumberFormat="1" applyFont="1" applyFill="1" applyBorder="1" applyAlignment="1">
      <alignment vertical="center"/>
      <protection/>
    </xf>
    <xf numFmtId="0" fontId="16" fillId="0" borderId="16" xfId="63" applyFont="1" applyBorder="1">
      <alignment/>
      <protection/>
    </xf>
    <xf numFmtId="0" fontId="16" fillId="32" borderId="14" xfId="63" applyFont="1" applyFill="1" applyBorder="1">
      <alignment/>
      <protection/>
    </xf>
    <xf numFmtId="0" fontId="30" fillId="0" borderId="0" xfId="63" applyFont="1">
      <alignment/>
      <protection/>
    </xf>
    <xf numFmtId="0" fontId="4" fillId="0" borderId="10" xfId="63" applyFont="1" applyFill="1" applyBorder="1" applyAlignment="1">
      <alignment horizontal="left" vertical="center"/>
      <protection/>
    </xf>
    <xf numFmtId="0" fontId="11" fillId="35" borderId="10" xfId="63" applyFont="1" applyFill="1" applyBorder="1" applyAlignment="1">
      <alignment horizontal="left" vertical="center"/>
      <protection/>
    </xf>
    <xf numFmtId="0" fontId="9" fillId="14" borderId="10" xfId="63" applyFont="1" applyFill="1" applyBorder="1" applyAlignment="1">
      <alignment horizontal="left" vertical="center" wrapText="1"/>
      <protection/>
    </xf>
    <xf numFmtId="0" fontId="6" fillId="7" borderId="10" xfId="63" applyFont="1" applyFill="1" applyBorder="1">
      <alignment/>
      <protection/>
    </xf>
    <xf numFmtId="0" fontId="6" fillId="7" borderId="10" xfId="63" applyFont="1" applyFill="1" applyBorder="1" applyAlignment="1">
      <alignment horizontal="left" vertical="center"/>
      <protection/>
    </xf>
    <xf numFmtId="0" fontId="1" fillId="0" borderId="10" xfId="63" applyBorder="1">
      <alignment/>
      <protection/>
    </xf>
    <xf numFmtId="0" fontId="18" fillId="0" borderId="10" xfId="63" applyFont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14" fontId="16" fillId="0" borderId="10" xfId="0" applyNumberFormat="1" applyFont="1" applyBorder="1" applyAlignment="1">
      <alignment/>
    </xf>
    <xf numFmtId="0" fontId="2" fillId="0" borderId="0" xfId="61">
      <alignment/>
      <protection/>
    </xf>
    <xf numFmtId="0" fontId="3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3" fontId="2" fillId="0" borderId="0" xfId="61" applyNumberFormat="1">
      <alignment/>
      <protection/>
    </xf>
    <xf numFmtId="3" fontId="3" fillId="0" borderId="0" xfId="61" applyNumberFormat="1" applyFont="1" applyAlignment="1">
      <alignment horizontal="right"/>
      <protection/>
    </xf>
    <xf numFmtId="3" fontId="39" fillId="0" borderId="0" xfId="61" applyNumberFormat="1" applyFont="1" applyAlignment="1">
      <alignment horizontal="right"/>
      <protection/>
    </xf>
    <xf numFmtId="0" fontId="40" fillId="0" borderId="0" xfId="61" applyFont="1">
      <alignment/>
      <protection/>
    </xf>
    <xf numFmtId="3" fontId="40" fillId="0" borderId="0" xfId="61" applyNumberFormat="1" applyFont="1">
      <alignment/>
      <protection/>
    </xf>
    <xf numFmtId="0" fontId="3" fillId="0" borderId="17" xfId="61" applyFont="1" applyBorder="1">
      <alignment/>
      <protection/>
    </xf>
    <xf numFmtId="0" fontId="2" fillId="0" borderId="17" xfId="61" applyBorder="1">
      <alignment/>
      <protection/>
    </xf>
    <xf numFmtId="3" fontId="3" fillId="0" borderId="17" xfId="61" applyNumberFormat="1" applyFont="1" applyBorder="1">
      <alignment/>
      <protection/>
    </xf>
    <xf numFmtId="3" fontId="3" fillId="0" borderId="17" xfId="61" applyNumberFormat="1" applyFont="1" applyBorder="1" applyAlignment="1">
      <alignment horizontal="right"/>
      <protection/>
    </xf>
    <xf numFmtId="0" fontId="3" fillId="0" borderId="0" xfId="61" applyFont="1">
      <alignment/>
      <protection/>
    </xf>
    <xf numFmtId="3" fontId="3" fillId="0" borderId="0" xfId="61" applyNumberFormat="1" applyFont="1">
      <alignment/>
      <protection/>
    </xf>
    <xf numFmtId="0" fontId="3" fillId="0" borderId="18" xfId="61" applyFont="1" applyBorder="1">
      <alignment/>
      <protection/>
    </xf>
    <xf numFmtId="0" fontId="2" fillId="0" borderId="19" xfId="61" applyBorder="1">
      <alignment/>
      <protection/>
    </xf>
    <xf numFmtId="3" fontId="3" fillId="0" borderId="20" xfId="61" applyNumberFormat="1" applyFont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Border="1">
      <alignment/>
      <protection/>
    </xf>
    <xf numFmtId="3" fontId="3" fillId="0" borderId="0" xfId="61" applyNumberFormat="1" applyFont="1" applyBorder="1">
      <alignment/>
      <protection/>
    </xf>
    <xf numFmtId="0" fontId="3" fillId="0" borderId="17" xfId="61" applyFont="1" applyFill="1" applyBorder="1">
      <alignment/>
      <protection/>
    </xf>
    <xf numFmtId="3" fontId="3" fillId="0" borderId="17" xfId="61" applyNumberFormat="1" applyFont="1" applyFill="1" applyBorder="1">
      <alignment/>
      <protection/>
    </xf>
    <xf numFmtId="0" fontId="2" fillId="0" borderId="0" xfId="6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0" fontId="2" fillId="0" borderId="0" xfId="61" applyAlignment="1">
      <alignment horizontal="right"/>
      <protection/>
    </xf>
    <xf numFmtId="3" fontId="3" fillId="0" borderId="21" xfId="61" applyNumberFormat="1" applyFont="1" applyBorder="1">
      <alignment/>
      <protection/>
    </xf>
    <xf numFmtId="0" fontId="2" fillId="0" borderId="0" xfId="61" applyFont="1">
      <alignment/>
      <protection/>
    </xf>
    <xf numFmtId="0" fontId="3" fillId="0" borderId="22" xfId="61" applyFont="1" applyBorder="1">
      <alignment/>
      <protection/>
    </xf>
    <xf numFmtId="0" fontId="2" fillId="0" borderId="22" xfId="61" applyBorder="1">
      <alignment/>
      <protection/>
    </xf>
    <xf numFmtId="3" fontId="3" fillId="0" borderId="22" xfId="61" applyNumberFormat="1" applyFont="1" applyBorder="1">
      <alignment/>
      <protection/>
    </xf>
    <xf numFmtId="3" fontId="2" fillId="0" borderId="0" xfId="61" applyNumberFormat="1" applyFont="1" applyBorder="1">
      <alignment/>
      <protection/>
    </xf>
    <xf numFmtId="0" fontId="29" fillId="0" borderId="0" xfId="63" applyFont="1">
      <alignment/>
      <protection/>
    </xf>
    <xf numFmtId="0" fontId="8" fillId="0" borderId="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9" fillId="0" borderId="23" xfId="0" applyFont="1" applyBorder="1" applyAlignment="1">
      <alignment horizontal="right"/>
    </xf>
    <xf numFmtId="0" fontId="0" fillId="0" borderId="0" xfId="58">
      <alignment/>
      <protection/>
    </xf>
    <xf numFmtId="0" fontId="27" fillId="0" borderId="0" xfId="58" applyFont="1" applyAlignment="1">
      <alignment horizontal="center" wrapText="1"/>
      <protection/>
    </xf>
    <xf numFmtId="0" fontId="6" fillId="0" borderId="0" xfId="58" applyFont="1" applyAlignment="1">
      <alignment horizontal="center" wrapText="1"/>
      <protection/>
    </xf>
    <xf numFmtId="0" fontId="16" fillId="0" borderId="0" xfId="58" applyFont="1">
      <alignment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horizontal="center" wrapText="1"/>
      <protection/>
    </xf>
    <xf numFmtId="0" fontId="8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16" fillId="0" borderId="10" xfId="58" applyFont="1" applyBorder="1">
      <alignment/>
      <protection/>
    </xf>
    <xf numFmtId="14" fontId="16" fillId="0" borderId="10" xfId="58" applyNumberFormat="1" applyFont="1" applyBorder="1">
      <alignment/>
      <protection/>
    </xf>
    <xf numFmtId="0" fontId="11" fillId="0" borderId="10" xfId="58" applyFont="1" applyBorder="1">
      <alignment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0" fillId="0" borderId="10" xfId="58" applyBorder="1">
      <alignment/>
      <protection/>
    </xf>
    <xf numFmtId="0" fontId="7" fillId="0" borderId="10" xfId="58" applyFont="1" applyFill="1" applyBorder="1" applyAlignment="1">
      <alignment vertical="center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>
      <alignment horizontal="left" vertical="center" wrapText="1"/>
      <protection/>
    </xf>
    <xf numFmtId="0" fontId="4" fillId="0" borderId="10" xfId="58" applyFont="1" applyBorder="1" applyAlignment="1">
      <alignment wrapText="1"/>
      <protection/>
    </xf>
    <xf numFmtId="0" fontId="33" fillId="0" borderId="10" xfId="58" applyFont="1" applyBorder="1" applyAlignment="1">
      <alignment wrapText="1"/>
      <protection/>
    </xf>
    <xf numFmtId="0" fontId="36" fillId="0" borderId="10" xfId="58" applyFont="1" applyFill="1" applyBorder="1" applyAlignment="1">
      <alignment horizontal="left" vertical="center" wrapText="1"/>
      <protection/>
    </xf>
    <xf numFmtId="0" fontId="25" fillId="0" borderId="0" xfId="51" applyFont="1" applyAlignment="1" applyProtection="1">
      <alignment/>
      <protection/>
    </xf>
    <xf numFmtId="0" fontId="26" fillId="0" borderId="0" xfId="58" applyFont="1">
      <alignment/>
      <protection/>
    </xf>
    <xf numFmtId="0" fontId="6" fillId="0" borderId="0" xfId="58" applyFont="1">
      <alignment/>
      <protection/>
    </xf>
    <xf numFmtId="0" fontId="32" fillId="0" borderId="0" xfId="58" applyFont="1">
      <alignment/>
      <protection/>
    </xf>
    <xf numFmtId="0" fontId="33" fillId="0" borderId="0" xfId="58" applyFont="1">
      <alignment/>
      <protection/>
    </xf>
    <xf numFmtId="0" fontId="18" fillId="0" borderId="0" xfId="63" applyFont="1">
      <alignment/>
      <protection/>
    </xf>
    <xf numFmtId="0" fontId="1" fillId="0" borderId="0" xfId="63" applyFont="1">
      <alignment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6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58" applyBorder="1">
      <alignment/>
      <protection/>
    </xf>
    <xf numFmtId="0" fontId="83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41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8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87" fillId="0" borderId="0" xfId="58" applyFont="1">
      <alignment/>
      <protection/>
    </xf>
    <xf numFmtId="14" fontId="11" fillId="0" borderId="10" xfId="58" applyNumberFormat="1" applyFont="1" applyBorder="1">
      <alignment/>
      <protection/>
    </xf>
    <xf numFmtId="0" fontId="83" fillId="0" borderId="0" xfId="58" applyFont="1">
      <alignment/>
      <protection/>
    </xf>
    <xf numFmtId="0" fontId="15" fillId="0" borderId="10" xfId="63" applyFont="1" applyBorder="1">
      <alignment/>
      <protection/>
    </xf>
    <xf numFmtId="0" fontId="10" fillId="0" borderId="10" xfId="63" applyFont="1" applyBorder="1">
      <alignment/>
      <protection/>
    </xf>
    <xf numFmtId="0" fontId="10" fillId="0" borderId="11" xfId="63" applyFont="1" applyBorder="1">
      <alignment/>
      <protection/>
    </xf>
    <xf numFmtId="0" fontId="10" fillId="32" borderId="14" xfId="63" applyFont="1" applyFill="1" applyBorder="1">
      <alignment/>
      <protection/>
    </xf>
    <xf numFmtId="0" fontId="10" fillId="32" borderId="15" xfId="63" applyFont="1" applyFill="1" applyBorder="1">
      <alignment/>
      <protection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89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0" xfId="63" applyFont="1" applyBorder="1">
      <alignment/>
      <protection/>
    </xf>
    <xf numFmtId="0" fontId="83" fillId="0" borderId="10" xfId="63" applyFont="1" applyBorder="1">
      <alignment/>
      <protection/>
    </xf>
    <xf numFmtId="0" fontId="8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9" fillId="0" borderId="0" xfId="63" applyFont="1" applyAlignment="1">
      <alignment horizontal="right"/>
      <protection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90" fillId="0" borderId="0" xfId="0" applyFont="1" applyAlignment="1">
      <alignment/>
    </xf>
    <xf numFmtId="0" fontId="10" fillId="0" borderId="10" xfId="6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2" fillId="0" borderId="0" xfId="60">
      <alignment/>
      <protection/>
    </xf>
    <xf numFmtId="3" fontId="46" fillId="0" borderId="10" xfId="60" applyNumberFormat="1" applyFont="1" applyBorder="1">
      <alignment/>
      <protection/>
    </xf>
    <xf numFmtId="3" fontId="2" fillId="0" borderId="10" xfId="60" applyNumberFormat="1" applyBorder="1">
      <alignment/>
      <protection/>
    </xf>
    <xf numFmtId="0" fontId="2" fillId="0" borderId="10" xfId="60" applyBorder="1">
      <alignment/>
      <protection/>
    </xf>
    <xf numFmtId="3" fontId="3" fillId="0" borderId="10" xfId="60" applyNumberFormat="1" applyFont="1" applyBorder="1">
      <alignment/>
      <protection/>
    </xf>
    <xf numFmtId="0" fontId="3" fillId="0" borderId="10" xfId="60" applyFont="1" applyBorder="1">
      <alignment/>
      <protection/>
    </xf>
    <xf numFmtId="3" fontId="2" fillId="0" borderId="10" xfId="60" applyNumberFormat="1" applyFont="1" applyBorder="1">
      <alignment/>
      <protection/>
    </xf>
    <xf numFmtId="0" fontId="2" fillId="0" borderId="10" xfId="60" applyFont="1" applyBorder="1">
      <alignment/>
      <protection/>
    </xf>
    <xf numFmtId="177" fontId="2" fillId="0" borderId="10" xfId="60" applyNumberFormat="1" applyBorder="1">
      <alignment/>
      <protection/>
    </xf>
    <xf numFmtId="4" fontId="2" fillId="0" borderId="10" xfId="60" applyNumberFormat="1" applyBorder="1">
      <alignment/>
      <protection/>
    </xf>
    <xf numFmtId="0" fontId="47" fillId="0" borderId="10" xfId="60" applyFont="1" applyBorder="1">
      <alignment/>
      <protection/>
    </xf>
    <xf numFmtId="0" fontId="3" fillId="0" borderId="10" xfId="60" applyFont="1" applyBorder="1" applyAlignment="1">
      <alignment horizontal="center" vertical="center"/>
      <protection/>
    </xf>
    <xf numFmtId="3" fontId="40" fillId="0" borderId="10" xfId="60" applyNumberFormat="1" applyFont="1" applyBorder="1">
      <alignment/>
      <protection/>
    </xf>
    <xf numFmtId="3" fontId="15" fillId="0" borderId="10" xfId="58" applyNumberFormat="1" applyFont="1" applyBorder="1">
      <alignment/>
      <protection/>
    </xf>
    <xf numFmtId="3" fontId="16" fillId="0" borderId="10" xfId="58" applyNumberFormat="1" applyFont="1" applyBorder="1">
      <alignment/>
      <protection/>
    </xf>
    <xf numFmtId="3" fontId="10" fillId="0" borderId="10" xfId="58" applyNumberFormat="1" applyFont="1" applyBorder="1">
      <alignment/>
      <protection/>
    </xf>
    <xf numFmtId="3" fontId="11" fillId="0" borderId="10" xfId="58" applyNumberFormat="1" applyFont="1" applyBorder="1">
      <alignment/>
      <protection/>
    </xf>
    <xf numFmtId="3" fontId="0" fillId="0" borderId="10" xfId="58" applyNumberFormat="1" applyBorder="1">
      <alignment/>
      <protection/>
    </xf>
    <xf numFmtId="0" fontId="91" fillId="0" borderId="0" xfId="58" applyFont="1">
      <alignment/>
      <protection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0" xfId="61" applyFont="1" applyAlignment="1">
      <alignment horizontal="center"/>
      <protection/>
    </xf>
    <xf numFmtId="0" fontId="38" fillId="0" borderId="0" xfId="61" applyFont="1" applyAlignment="1">
      <alignment horizontal="right"/>
      <protection/>
    </xf>
    <xf numFmtId="0" fontId="3" fillId="0" borderId="0" xfId="61" applyFont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63" applyFont="1" applyAlignment="1">
      <alignment horizontal="center" wrapText="1"/>
      <protection/>
    </xf>
    <xf numFmtId="0" fontId="1" fillId="0" borderId="0" xfId="63" applyAlignment="1">
      <alignment horizontal="center" wrapText="1"/>
      <protection/>
    </xf>
    <xf numFmtId="0" fontId="1" fillId="0" borderId="0" xfId="63" applyAlignment="1">
      <alignment wrapText="1"/>
      <protection/>
    </xf>
    <xf numFmtId="0" fontId="13" fillId="0" borderId="0" xfId="63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1" fillId="0" borderId="0" xfId="63" applyFont="1" applyAlignment="1">
      <alignment horizont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0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 wrapText="1"/>
      <protection/>
    </xf>
    <xf numFmtId="0" fontId="13" fillId="0" borderId="0" xfId="58" applyFont="1" applyAlignment="1">
      <alignment horizontal="center" wrapText="1"/>
      <protection/>
    </xf>
    <xf numFmtId="0" fontId="6" fillId="0" borderId="0" xfId="58" applyFont="1" applyAlignment="1">
      <alignment wrapText="1"/>
      <protection/>
    </xf>
    <xf numFmtId="0" fontId="11" fillId="0" borderId="0" xfId="58" applyFont="1" applyAlignment="1">
      <alignment wrapText="1"/>
      <protection/>
    </xf>
    <xf numFmtId="0" fontId="2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9" fillId="0" borderId="23" xfId="63" applyFont="1" applyBorder="1" applyAlignment="1">
      <alignment horizontal="right"/>
      <protection/>
    </xf>
    <xf numFmtId="0" fontId="46" fillId="0" borderId="12" xfId="60" applyFont="1" applyBorder="1" applyAlignment="1">
      <alignment horizontal="left" vertical="center"/>
      <protection/>
    </xf>
    <xf numFmtId="0" fontId="46" fillId="0" borderId="25" xfId="60" applyFont="1" applyBorder="1" applyAlignment="1">
      <alignment horizontal="left" vertical="center"/>
      <protection/>
    </xf>
    <xf numFmtId="0" fontId="46" fillId="0" borderId="0" xfId="60" applyFont="1" applyAlignment="1">
      <alignment horizontal="center"/>
      <protection/>
    </xf>
    <xf numFmtId="0" fontId="48" fillId="0" borderId="23" xfId="60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ás 2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1.számú melléklet" xfId="61"/>
    <cellStyle name="Normal_KTRSZJ" xfId="62"/>
    <cellStyle name="Normál_Másolat eredetije2014  ÉVI KÖLTSÉGVETÉSI RENDELET MINT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3"/>
  <sheetViews>
    <sheetView zoomScalePageLayoutView="0" workbookViewId="0" topLeftCell="A1">
      <selection activeCell="B1" sqref="B1:E28"/>
    </sheetView>
  </sheetViews>
  <sheetFormatPr defaultColWidth="9.140625" defaultRowHeight="15"/>
  <cols>
    <col min="3" max="3" width="85.57421875" style="0" customWidth="1"/>
    <col min="4" max="4" width="12.7109375" style="0" customWidth="1"/>
  </cols>
  <sheetData>
    <row r="1" spans="3:4" ht="48.75" customHeight="1">
      <c r="C1" s="314" t="s">
        <v>922</v>
      </c>
      <c r="D1" s="314"/>
    </row>
    <row r="2" spans="3:4" ht="69" customHeight="1">
      <c r="C2" s="313" t="s">
        <v>136</v>
      </c>
      <c r="D2" s="313"/>
    </row>
    <row r="3" spans="3:4" ht="50.25" customHeight="1">
      <c r="C3" s="68"/>
      <c r="D3" s="68"/>
    </row>
    <row r="4" spans="3:4" ht="15">
      <c r="C4" s="84" t="s">
        <v>275</v>
      </c>
      <c r="D4" s="255">
        <v>2020</v>
      </c>
    </row>
    <row r="5" spans="3:9" ht="15">
      <c r="C5" s="205" t="s">
        <v>679</v>
      </c>
      <c r="D5" s="256" t="s">
        <v>717</v>
      </c>
      <c r="E5" s="4"/>
      <c r="F5" s="4"/>
      <c r="G5" s="4"/>
      <c r="H5" s="4"/>
      <c r="I5" s="4"/>
    </row>
    <row r="6" spans="3:9" ht="15">
      <c r="C6" s="44" t="s">
        <v>318</v>
      </c>
      <c r="D6" s="284">
        <v>327020</v>
      </c>
      <c r="E6" s="4"/>
      <c r="F6" s="4"/>
      <c r="G6" s="4"/>
      <c r="H6" s="4"/>
      <c r="I6" s="4"/>
    </row>
    <row r="7" spans="3:9" ht="15">
      <c r="C7" s="44" t="s">
        <v>319</v>
      </c>
      <c r="D7" s="284">
        <v>57017</v>
      </c>
      <c r="E7" s="4"/>
      <c r="F7" s="4"/>
      <c r="G7" s="4"/>
      <c r="H7" s="4"/>
      <c r="I7" s="4"/>
    </row>
    <row r="8" spans="3:9" ht="15">
      <c r="C8" s="44" t="s">
        <v>320</v>
      </c>
      <c r="D8" s="284">
        <v>349807</v>
      </c>
      <c r="E8" s="4"/>
      <c r="F8" s="4"/>
      <c r="G8" s="4"/>
      <c r="H8" s="4"/>
      <c r="I8" s="4"/>
    </row>
    <row r="9" spans="3:9" ht="15">
      <c r="C9" s="44" t="s">
        <v>321</v>
      </c>
      <c r="D9" s="284">
        <v>5000</v>
      </c>
      <c r="E9" s="4"/>
      <c r="F9" s="4"/>
      <c r="G9" s="4"/>
      <c r="H9" s="4"/>
      <c r="I9" s="4"/>
    </row>
    <row r="10" spans="3:9" ht="15">
      <c r="C10" s="44" t="s">
        <v>322</v>
      </c>
      <c r="D10" s="284">
        <v>123406</v>
      </c>
      <c r="E10" s="4"/>
      <c r="F10" s="4"/>
      <c r="G10" s="4"/>
      <c r="H10" s="4"/>
      <c r="I10" s="4"/>
    </row>
    <row r="11" spans="3:9" ht="15">
      <c r="C11" s="44" t="s">
        <v>323</v>
      </c>
      <c r="D11" s="284">
        <v>333413</v>
      </c>
      <c r="E11" s="4"/>
      <c r="F11" s="4"/>
      <c r="G11" s="4"/>
      <c r="H11" s="4"/>
      <c r="I11" s="4"/>
    </row>
    <row r="12" spans="3:9" ht="15">
      <c r="C12" s="44" t="s">
        <v>324</v>
      </c>
      <c r="D12" s="284">
        <v>149074</v>
      </c>
      <c r="E12" s="4"/>
      <c r="F12" s="4"/>
      <c r="G12" s="4"/>
      <c r="H12" s="4"/>
      <c r="I12" s="4"/>
    </row>
    <row r="13" spans="3:9" ht="15">
      <c r="C13" s="44" t="s">
        <v>325</v>
      </c>
      <c r="D13" s="284">
        <v>111000</v>
      </c>
      <c r="E13" s="4"/>
      <c r="F13" s="4"/>
      <c r="G13" s="4"/>
      <c r="H13" s="4"/>
      <c r="I13" s="4"/>
    </row>
    <row r="14" spans="3:9" ht="15">
      <c r="C14" s="45" t="s">
        <v>317</v>
      </c>
      <c r="D14" s="285">
        <f>SUM(D6:D13)</f>
        <v>1455737</v>
      </c>
      <c r="E14" s="4"/>
      <c r="F14" s="4"/>
      <c r="G14" s="4"/>
      <c r="H14" s="4"/>
      <c r="I14" s="4"/>
    </row>
    <row r="15" spans="3:9" ht="15">
      <c r="C15" s="45" t="s">
        <v>326</v>
      </c>
      <c r="D15" s="284">
        <v>14622</v>
      </c>
      <c r="E15" s="4"/>
      <c r="F15" s="4"/>
      <c r="G15" s="4"/>
      <c r="H15" s="4"/>
      <c r="I15" s="4"/>
    </row>
    <row r="16" spans="3:9" ht="15">
      <c r="C16" s="71" t="s">
        <v>134</v>
      </c>
      <c r="D16" s="285">
        <f>SUM(D14:D15)</f>
        <v>1470359</v>
      </c>
      <c r="E16" s="4"/>
      <c r="F16" s="4"/>
      <c r="G16" s="4"/>
      <c r="H16" s="4"/>
      <c r="I16" s="4"/>
    </row>
    <row r="17" spans="3:9" ht="15">
      <c r="C17" s="44" t="s">
        <v>328</v>
      </c>
      <c r="D17" s="284">
        <v>355492</v>
      </c>
      <c r="E17" s="4"/>
      <c r="F17" s="4"/>
      <c r="G17" s="4"/>
      <c r="H17" s="4"/>
      <c r="I17" s="4"/>
    </row>
    <row r="18" spans="3:9" ht="15">
      <c r="C18" s="44" t="s">
        <v>329</v>
      </c>
      <c r="D18" s="284">
        <v>104799</v>
      </c>
      <c r="E18" s="4"/>
      <c r="F18" s="4"/>
      <c r="G18" s="4"/>
      <c r="H18" s="4"/>
      <c r="I18" s="4"/>
    </row>
    <row r="19" spans="3:9" ht="15">
      <c r="C19" s="44" t="s">
        <v>330</v>
      </c>
      <c r="D19" s="284">
        <v>321304</v>
      </c>
      <c r="E19" s="4"/>
      <c r="F19" s="4"/>
      <c r="G19" s="4"/>
      <c r="H19" s="4"/>
      <c r="I19" s="4"/>
    </row>
    <row r="20" spans="3:9" ht="15">
      <c r="C20" s="44" t="s">
        <v>331</v>
      </c>
      <c r="D20" s="284">
        <v>134203</v>
      </c>
      <c r="E20" s="4"/>
      <c r="F20" s="4"/>
      <c r="G20" s="4"/>
      <c r="H20" s="4"/>
      <c r="I20" s="4"/>
    </row>
    <row r="21" spans="3:9" ht="15">
      <c r="C21" s="44" t="s">
        <v>332</v>
      </c>
      <c r="D21" s="284">
        <v>0</v>
      </c>
      <c r="E21" s="4"/>
      <c r="F21" s="4"/>
      <c r="G21" s="4"/>
      <c r="H21" s="4"/>
      <c r="I21" s="4"/>
    </row>
    <row r="22" spans="3:9" ht="15">
      <c r="C22" s="44" t="s">
        <v>333</v>
      </c>
      <c r="D22" s="284">
        <v>0</v>
      </c>
      <c r="E22" s="4"/>
      <c r="F22" s="4"/>
      <c r="G22" s="4"/>
      <c r="H22" s="4"/>
      <c r="I22" s="4"/>
    </row>
    <row r="23" spans="3:9" ht="15">
      <c r="C23" s="44" t="s">
        <v>334</v>
      </c>
      <c r="D23" s="284">
        <v>179</v>
      </c>
      <c r="E23" s="4"/>
      <c r="F23" s="4"/>
      <c r="G23" s="4"/>
      <c r="H23" s="4"/>
      <c r="I23" s="4"/>
    </row>
    <row r="24" spans="3:9" ht="15">
      <c r="C24" s="45" t="s">
        <v>327</v>
      </c>
      <c r="D24" s="285">
        <f>SUM(D17:D23)</f>
        <v>915977</v>
      </c>
      <c r="E24" s="4"/>
      <c r="F24" s="4"/>
      <c r="G24" s="4"/>
      <c r="H24" s="4"/>
      <c r="I24" s="4"/>
    </row>
    <row r="25" spans="3:9" ht="15">
      <c r="C25" s="45" t="s">
        <v>335</v>
      </c>
      <c r="D25" s="284">
        <v>554382</v>
      </c>
      <c r="E25" s="4"/>
      <c r="F25" s="4"/>
      <c r="G25" s="4"/>
      <c r="H25" s="4"/>
      <c r="I25" s="4"/>
    </row>
    <row r="26" spans="3:9" ht="15">
      <c r="C26" s="71" t="s">
        <v>135</v>
      </c>
      <c r="D26" s="285">
        <f>SUM(D24:D25)</f>
        <v>1470359</v>
      </c>
      <c r="E26" s="4"/>
      <c r="F26" s="4"/>
      <c r="G26" s="4"/>
      <c r="H26" s="4"/>
      <c r="I26" s="4"/>
    </row>
    <row r="27" spans="3:9" ht="15">
      <c r="C27" s="4"/>
      <c r="D27" s="4"/>
      <c r="E27" s="4"/>
      <c r="F27" s="4"/>
      <c r="G27" s="4"/>
      <c r="H27" s="4"/>
      <c r="I27" s="4"/>
    </row>
    <row r="28" spans="3:9" ht="15">
      <c r="C28" s="4"/>
      <c r="D28" s="4"/>
      <c r="E28" s="4"/>
      <c r="F28" s="4"/>
      <c r="G28" s="4"/>
      <c r="H28" s="4"/>
      <c r="I28" s="4"/>
    </row>
    <row r="29" spans="3:9" ht="15">
      <c r="C29" s="4"/>
      <c r="D29" s="4"/>
      <c r="E29" s="4"/>
      <c r="F29" s="4"/>
      <c r="G29" s="4"/>
      <c r="H29" s="4"/>
      <c r="I29" s="4"/>
    </row>
    <row r="30" spans="3:9" ht="15">
      <c r="C30" s="4"/>
      <c r="D30" s="4"/>
      <c r="E30" s="4"/>
      <c r="F30" s="4"/>
      <c r="G30" s="4"/>
      <c r="H30" s="4"/>
      <c r="I30" s="4"/>
    </row>
    <row r="31" spans="3:9" ht="15">
      <c r="C31" s="4"/>
      <c r="D31" s="4"/>
      <c r="E31" s="4"/>
      <c r="F31" s="4"/>
      <c r="G31" s="4"/>
      <c r="H31" s="4"/>
      <c r="I31" s="4"/>
    </row>
    <row r="32" spans="3:9" ht="15">
      <c r="C32" s="4"/>
      <c r="D32" s="4"/>
      <c r="E32" s="4"/>
      <c r="F32" s="4"/>
      <c r="G32" s="4"/>
      <c r="H32" s="4"/>
      <c r="I32" s="4"/>
    </row>
    <row r="33" spans="3:9" ht="15">
      <c r="C33" s="4"/>
      <c r="D33" s="4"/>
      <c r="E33" s="4"/>
      <c r="F33" s="4"/>
      <c r="G33" s="4"/>
      <c r="H33" s="4"/>
      <c r="I33" s="4"/>
    </row>
  </sheetData>
  <sheetProtection/>
  <mergeCells count="2">
    <mergeCell ref="C2:D2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80">
      <selection activeCell="A1" sqref="A1:F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318" t="s">
        <v>922</v>
      </c>
      <c r="B1" s="325"/>
      <c r="C1" s="325"/>
      <c r="D1" s="325"/>
      <c r="E1" s="325"/>
      <c r="F1" s="320"/>
    </row>
    <row r="2" spans="1:8" ht="24" customHeight="1">
      <c r="A2" s="313" t="s">
        <v>181</v>
      </c>
      <c r="B2" s="319"/>
      <c r="C2" s="319"/>
      <c r="D2" s="319"/>
      <c r="E2" s="319"/>
      <c r="F2" s="320"/>
      <c r="H2" s="80"/>
    </row>
    <row r="3" ht="18">
      <c r="A3" s="51"/>
    </row>
    <row r="4" spans="1:5" ht="15">
      <c r="A4" s="4" t="s">
        <v>279</v>
      </c>
      <c r="E4" s="200" t="s">
        <v>683</v>
      </c>
    </row>
    <row r="5" spans="1:6" ht="45">
      <c r="A5" s="2" t="s">
        <v>336</v>
      </c>
      <c r="B5" s="3" t="s">
        <v>308</v>
      </c>
      <c r="C5" s="62" t="s">
        <v>213</v>
      </c>
      <c r="D5" s="62" t="s">
        <v>214</v>
      </c>
      <c r="E5" s="62" t="s">
        <v>215</v>
      </c>
      <c r="F5" s="83" t="s">
        <v>292</v>
      </c>
    </row>
    <row r="6" spans="1:6" ht="15" customHeight="1">
      <c r="A6" s="33" t="s">
        <v>516</v>
      </c>
      <c r="B6" s="6" t="s">
        <v>517</v>
      </c>
      <c r="C6" s="86">
        <v>46920</v>
      </c>
      <c r="D6" s="86"/>
      <c r="E6" s="86"/>
      <c r="F6" s="86">
        <f aca="true" t="shared" si="0" ref="F6:F12">SUM(C6:E6)</f>
        <v>46920</v>
      </c>
    </row>
    <row r="7" spans="1:6" ht="15" customHeight="1">
      <c r="A7" s="5" t="s">
        <v>518</v>
      </c>
      <c r="B7" s="6" t="s">
        <v>519</v>
      </c>
      <c r="C7" s="86">
        <v>73005</v>
      </c>
      <c r="D7" s="86"/>
      <c r="E7" s="86"/>
      <c r="F7" s="86">
        <f t="shared" si="0"/>
        <v>73005</v>
      </c>
    </row>
    <row r="8" spans="1:6" ht="15" customHeight="1">
      <c r="A8" s="5" t="s">
        <v>520</v>
      </c>
      <c r="B8" s="6" t="s">
        <v>521</v>
      </c>
      <c r="C8" s="86">
        <v>127383</v>
      </c>
      <c r="D8" s="86"/>
      <c r="E8" s="86"/>
      <c r="F8" s="86">
        <f t="shared" si="0"/>
        <v>127383</v>
      </c>
    </row>
    <row r="9" spans="1:6" ht="15" customHeight="1">
      <c r="A9" s="5" t="s">
        <v>522</v>
      </c>
      <c r="B9" s="6" t="s">
        <v>523</v>
      </c>
      <c r="C9" s="86">
        <v>15005</v>
      </c>
      <c r="D9" s="86"/>
      <c r="E9" s="86"/>
      <c r="F9" s="86">
        <f t="shared" si="0"/>
        <v>15005</v>
      </c>
    </row>
    <row r="10" spans="1:6" ht="15" customHeight="1">
      <c r="A10" s="5" t="s">
        <v>726</v>
      </c>
      <c r="B10" s="6" t="s">
        <v>525</v>
      </c>
      <c r="C10" s="86"/>
      <c r="D10" s="86"/>
      <c r="E10" s="86"/>
      <c r="F10" s="86">
        <f t="shared" si="0"/>
        <v>0</v>
      </c>
    </row>
    <row r="11" spans="1:6" ht="15" customHeight="1">
      <c r="A11" s="5" t="s">
        <v>727</v>
      </c>
      <c r="B11" s="6" t="s">
        <v>527</v>
      </c>
      <c r="C11" s="86"/>
      <c r="D11" s="86"/>
      <c r="E11" s="86"/>
      <c r="F11" s="86"/>
    </row>
    <row r="12" spans="1:6" ht="15" customHeight="1">
      <c r="A12" s="7" t="s">
        <v>137</v>
      </c>
      <c r="B12" s="8" t="s">
        <v>528</v>
      </c>
      <c r="C12" s="85">
        <f>SUM(C6:C11)</f>
        <v>262313</v>
      </c>
      <c r="D12" s="85"/>
      <c r="E12" s="85"/>
      <c r="F12" s="85">
        <f t="shared" si="0"/>
        <v>262313</v>
      </c>
    </row>
    <row r="13" spans="1:6" ht="15" customHeight="1">
      <c r="A13" s="5" t="s">
        <v>529</v>
      </c>
      <c r="B13" s="6" t="s">
        <v>530</v>
      </c>
      <c r="C13" s="86"/>
      <c r="D13" s="86"/>
      <c r="E13" s="86"/>
      <c r="F13" s="86"/>
    </row>
    <row r="14" spans="1:6" ht="15" customHeight="1">
      <c r="A14" s="5" t="s">
        <v>531</v>
      </c>
      <c r="B14" s="6" t="s">
        <v>532</v>
      </c>
      <c r="C14" s="86"/>
      <c r="D14" s="86"/>
      <c r="E14" s="86"/>
      <c r="F14" s="86"/>
    </row>
    <row r="15" spans="1:6" ht="15" customHeight="1">
      <c r="A15" s="5" t="s">
        <v>99</v>
      </c>
      <c r="B15" s="6" t="s">
        <v>533</v>
      </c>
      <c r="C15" s="86"/>
      <c r="D15" s="86"/>
      <c r="E15" s="86"/>
      <c r="F15" s="86"/>
    </row>
    <row r="16" spans="1:6" ht="15" customHeight="1">
      <c r="A16" s="5" t="s">
        <v>100</v>
      </c>
      <c r="B16" s="6" t="s">
        <v>534</v>
      </c>
      <c r="C16" s="86"/>
      <c r="D16" s="86"/>
      <c r="E16" s="86"/>
      <c r="F16" s="86"/>
    </row>
    <row r="17" spans="1:6" ht="15" customHeight="1">
      <c r="A17" s="5" t="s">
        <v>101</v>
      </c>
      <c r="B17" s="6" t="s">
        <v>535</v>
      </c>
      <c r="C17" s="86">
        <v>25679</v>
      </c>
      <c r="D17" s="86"/>
      <c r="E17" s="86"/>
      <c r="F17" s="86">
        <f>SUM(C17:E17)</f>
        <v>25679</v>
      </c>
    </row>
    <row r="18" spans="1:6" ht="15" customHeight="1">
      <c r="A18" s="41" t="s">
        <v>138</v>
      </c>
      <c r="B18" s="53" t="s">
        <v>536</v>
      </c>
      <c r="C18" s="85">
        <f>SUM(C12:C17)</f>
        <v>287992</v>
      </c>
      <c r="D18" s="85"/>
      <c r="E18" s="85"/>
      <c r="F18" s="85">
        <f>SUM(C18:E18)</f>
        <v>287992</v>
      </c>
    </row>
    <row r="19" spans="1:6" ht="15" customHeight="1">
      <c r="A19" s="5" t="s">
        <v>105</v>
      </c>
      <c r="B19" s="6" t="s">
        <v>545</v>
      </c>
      <c r="C19" s="86"/>
      <c r="D19" s="86"/>
      <c r="E19" s="86"/>
      <c r="F19" s="86"/>
    </row>
    <row r="20" spans="1:6" ht="15" customHeight="1">
      <c r="A20" s="5" t="s">
        <v>106</v>
      </c>
      <c r="B20" s="6" t="s">
        <v>546</v>
      </c>
      <c r="C20" s="86"/>
      <c r="D20" s="86"/>
      <c r="E20" s="86"/>
      <c r="F20" s="86"/>
    </row>
    <row r="21" spans="1:6" ht="15" customHeight="1">
      <c r="A21" s="7" t="s">
        <v>140</v>
      </c>
      <c r="B21" s="8" t="s">
        <v>547</v>
      </c>
      <c r="C21" s="86"/>
      <c r="D21" s="86"/>
      <c r="E21" s="86"/>
      <c r="F21" s="86"/>
    </row>
    <row r="22" spans="1:6" ht="15" customHeight="1">
      <c r="A22" s="5" t="s">
        <v>107</v>
      </c>
      <c r="B22" s="6" t="s">
        <v>548</v>
      </c>
      <c r="C22" s="86"/>
      <c r="D22" s="86"/>
      <c r="E22" s="86"/>
      <c r="F22" s="86"/>
    </row>
    <row r="23" spans="1:6" ht="15" customHeight="1">
      <c r="A23" s="5" t="s">
        <v>108</v>
      </c>
      <c r="B23" s="6" t="s">
        <v>549</v>
      </c>
      <c r="C23" s="86"/>
      <c r="D23" s="86"/>
      <c r="E23" s="86"/>
      <c r="F23" s="86"/>
    </row>
    <row r="24" spans="1:6" ht="15" customHeight="1">
      <c r="A24" s="5" t="s">
        <v>109</v>
      </c>
      <c r="B24" s="6" t="s">
        <v>550</v>
      </c>
      <c r="C24" s="86">
        <v>6000</v>
      </c>
      <c r="D24" s="86"/>
      <c r="E24" s="86"/>
      <c r="F24" s="86">
        <f>SUM(C24:E24)</f>
        <v>6000</v>
      </c>
    </row>
    <row r="25" spans="1:6" ht="15" customHeight="1">
      <c r="A25" s="5" t="s">
        <v>110</v>
      </c>
      <c r="B25" s="6" t="s">
        <v>551</v>
      </c>
      <c r="C25" s="86">
        <v>295000</v>
      </c>
      <c r="D25" s="86"/>
      <c r="E25" s="86"/>
      <c r="F25" s="86">
        <f>SUM(C25:E25)</f>
        <v>295000</v>
      </c>
    </row>
    <row r="26" spans="1:6" ht="15" customHeight="1">
      <c r="A26" s="5" t="s">
        <v>111</v>
      </c>
      <c r="B26" s="6" t="s">
        <v>554</v>
      </c>
      <c r="C26" s="86"/>
      <c r="D26" s="86"/>
      <c r="E26" s="86"/>
      <c r="F26" s="86"/>
    </row>
    <row r="27" spans="1:6" ht="15" customHeight="1">
      <c r="A27" s="5" t="s">
        <v>555</v>
      </c>
      <c r="B27" s="6" t="s">
        <v>556</v>
      </c>
      <c r="C27" s="86"/>
      <c r="D27" s="86"/>
      <c r="E27" s="86"/>
      <c r="F27" s="86"/>
    </row>
    <row r="28" spans="1:6" ht="15" customHeight="1">
      <c r="A28" s="5" t="s">
        <v>112</v>
      </c>
      <c r="B28" s="6" t="s">
        <v>557</v>
      </c>
      <c r="C28" s="86">
        <v>20000</v>
      </c>
      <c r="D28" s="86"/>
      <c r="E28" s="86"/>
      <c r="F28" s="86">
        <f>SUM(C28:E28)</f>
        <v>20000</v>
      </c>
    </row>
    <row r="29" spans="1:6" ht="15" customHeight="1">
      <c r="A29" s="5" t="s">
        <v>113</v>
      </c>
      <c r="B29" s="6" t="s">
        <v>562</v>
      </c>
      <c r="C29" s="86">
        <v>200</v>
      </c>
      <c r="D29" s="86"/>
      <c r="E29" s="86"/>
      <c r="F29" s="86">
        <f>SUM(C29:E29)</f>
        <v>200</v>
      </c>
    </row>
    <row r="30" spans="1:6" ht="15" customHeight="1">
      <c r="A30" s="7" t="s">
        <v>141</v>
      </c>
      <c r="B30" s="8" t="s">
        <v>565</v>
      </c>
      <c r="C30" s="85">
        <f>C25+C26+C27+C28+C29</f>
        <v>315200</v>
      </c>
      <c r="D30" s="85"/>
      <c r="E30" s="85"/>
      <c r="F30" s="85">
        <f>SUM(C30:E30)</f>
        <v>315200</v>
      </c>
    </row>
    <row r="31" spans="1:6" ht="15" customHeight="1">
      <c r="A31" s="5" t="s">
        <v>114</v>
      </c>
      <c r="B31" s="6" t="s">
        <v>566</v>
      </c>
      <c r="C31" s="86">
        <v>104</v>
      </c>
      <c r="D31" s="86"/>
      <c r="E31" s="86"/>
      <c r="F31" s="86">
        <f>SUM(C31:E31)</f>
        <v>104</v>
      </c>
    </row>
    <row r="32" spans="1:6" ht="15" customHeight="1">
      <c r="A32" s="41" t="s">
        <v>142</v>
      </c>
      <c r="B32" s="53" t="s">
        <v>567</v>
      </c>
      <c r="C32" s="85">
        <f>C21+C22+C23+C24+C30+C31</f>
        <v>321304</v>
      </c>
      <c r="D32" s="86"/>
      <c r="E32" s="86"/>
      <c r="F32" s="85">
        <f>SUM(C32:E32)</f>
        <v>321304</v>
      </c>
    </row>
    <row r="33" spans="1:6" ht="15" customHeight="1">
      <c r="A33" s="13" t="s">
        <v>568</v>
      </c>
      <c r="B33" s="6" t="s">
        <v>569</v>
      </c>
      <c r="C33" s="86"/>
      <c r="D33" s="86"/>
      <c r="E33" s="86"/>
      <c r="F33" s="86"/>
    </row>
    <row r="34" spans="1:6" ht="15" customHeight="1">
      <c r="A34" s="13" t="s">
        <v>115</v>
      </c>
      <c r="B34" s="6" t="s">
        <v>570</v>
      </c>
      <c r="C34" s="86">
        <v>2665</v>
      </c>
      <c r="D34" s="86">
        <v>4550</v>
      </c>
      <c r="E34" s="86"/>
      <c r="F34" s="86">
        <f>SUM(C34:E34)</f>
        <v>7215</v>
      </c>
    </row>
    <row r="35" spans="1:6" ht="15" customHeight="1">
      <c r="A35" s="13" t="s">
        <v>116</v>
      </c>
      <c r="B35" s="6" t="s">
        <v>571</v>
      </c>
      <c r="C35" s="86"/>
      <c r="D35" s="86"/>
      <c r="E35" s="86"/>
      <c r="F35" s="86"/>
    </row>
    <row r="36" spans="1:6" ht="15" customHeight="1">
      <c r="A36" s="13" t="s">
        <v>117</v>
      </c>
      <c r="B36" s="6" t="s">
        <v>572</v>
      </c>
      <c r="C36" s="86">
        <v>90000</v>
      </c>
      <c r="D36" s="86"/>
      <c r="E36" s="86"/>
      <c r="F36" s="86">
        <f>SUM(C36:E36)</f>
        <v>90000</v>
      </c>
    </row>
    <row r="37" spans="1:6" ht="15" customHeight="1">
      <c r="A37" s="13" t="s">
        <v>573</v>
      </c>
      <c r="B37" s="6" t="s">
        <v>574</v>
      </c>
      <c r="C37" s="86">
        <v>6404</v>
      </c>
      <c r="D37" s="86"/>
      <c r="E37" s="86"/>
      <c r="F37" s="86">
        <f>SUM(C37:E37)</f>
        <v>6404</v>
      </c>
    </row>
    <row r="38" spans="1:6" ht="15" customHeight="1">
      <c r="A38" s="13" t="s">
        <v>575</v>
      </c>
      <c r="B38" s="6" t="s">
        <v>576</v>
      </c>
      <c r="C38" s="86">
        <v>11117</v>
      </c>
      <c r="D38" s="86">
        <v>1230</v>
      </c>
      <c r="E38" s="86"/>
      <c r="F38" s="86">
        <f>SUM(C38:E38)</f>
        <v>12347</v>
      </c>
    </row>
    <row r="39" spans="1:6" ht="15" customHeight="1">
      <c r="A39" s="13" t="s">
        <v>577</v>
      </c>
      <c r="B39" s="6" t="s">
        <v>578</v>
      </c>
      <c r="C39" s="86">
        <v>1495</v>
      </c>
      <c r="D39" s="86">
        <v>2700</v>
      </c>
      <c r="E39" s="86"/>
      <c r="F39" s="86">
        <f>SUM(C39:E39)</f>
        <v>4195</v>
      </c>
    </row>
    <row r="40" spans="1:6" ht="15" customHeight="1">
      <c r="A40" s="13" t="s">
        <v>118</v>
      </c>
      <c r="B40" s="6" t="s">
        <v>579</v>
      </c>
      <c r="C40" s="86"/>
      <c r="D40" s="86"/>
      <c r="E40" s="86"/>
      <c r="F40" s="86"/>
    </row>
    <row r="41" spans="1:6" ht="15" customHeight="1">
      <c r="A41" s="13" t="s">
        <v>119</v>
      </c>
      <c r="B41" s="6" t="s">
        <v>580</v>
      </c>
      <c r="C41" s="86"/>
      <c r="D41" s="86"/>
      <c r="E41" s="86"/>
      <c r="F41" s="86"/>
    </row>
    <row r="42" spans="1:6" ht="15" customHeight="1">
      <c r="A42" s="13" t="s">
        <v>120</v>
      </c>
      <c r="B42" s="6" t="s">
        <v>581</v>
      </c>
      <c r="C42" s="86"/>
      <c r="D42" s="86"/>
      <c r="E42" s="86"/>
      <c r="F42" s="86"/>
    </row>
    <row r="43" spans="1:6" ht="15" customHeight="1">
      <c r="A43" s="52" t="s">
        <v>143</v>
      </c>
      <c r="B43" s="53" t="s">
        <v>582</v>
      </c>
      <c r="C43" s="85">
        <f>SUM(C33:C42)</f>
        <v>111681</v>
      </c>
      <c r="D43" s="85">
        <f>SUM(D34:D42)</f>
        <v>8480</v>
      </c>
      <c r="E43" s="85"/>
      <c r="F43" s="85">
        <f>SUM(C43:E43)</f>
        <v>120161</v>
      </c>
    </row>
    <row r="44" spans="1:6" ht="15" customHeight="1">
      <c r="A44" s="13" t="s">
        <v>591</v>
      </c>
      <c r="B44" s="6" t="s">
        <v>592</v>
      </c>
      <c r="C44" s="86"/>
      <c r="D44" s="86"/>
      <c r="E44" s="86"/>
      <c r="F44" s="86"/>
    </row>
    <row r="45" spans="1:6" ht="15" customHeight="1">
      <c r="A45" s="5" t="s">
        <v>124</v>
      </c>
      <c r="B45" s="6" t="s">
        <v>593</v>
      </c>
      <c r="C45" s="86"/>
      <c r="D45" s="86"/>
      <c r="E45" s="86"/>
      <c r="F45" s="86">
        <f>SUM(C45:E45)</f>
        <v>0</v>
      </c>
    </row>
    <row r="46" spans="1:6" ht="15" customHeight="1">
      <c r="A46" s="13" t="s">
        <v>125</v>
      </c>
      <c r="B46" s="6" t="s">
        <v>594</v>
      </c>
      <c r="C46" s="86"/>
      <c r="D46" s="86"/>
      <c r="E46" s="86"/>
      <c r="F46" s="86"/>
    </row>
    <row r="47" spans="1:6" ht="15" customHeight="1">
      <c r="A47" s="41" t="s">
        <v>145</v>
      </c>
      <c r="B47" s="53" t="s">
        <v>595</v>
      </c>
      <c r="C47" s="85">
        <f>SUM(C45:C46)</f>
        <v>0</v>
      </c>
      <c r="D47" s="85"/>
      <c r="E47" s="85"/>
      <c r="F47" s="85">
        <f>SUM(C47:E47)</f>
        <v>0</v>
      </c>
    </row>
    <row r="48" spans="1:6" ht="15" customHeight="1">
      <c r="A48" s="60" t="s">
        <v>212</v>
      </c>
      <c r="B48" s="65"/>
      <c r="C48" s="85">
        <f>C18+C32+C43+C47</f>
        <v>720977</v>
      </c>
      <c r="D48" s="85">
        <f>D18+D32+D43+D47</f>
        <v>8480</v>
      </c>
      <c r="E48" s="85"/>
      <c r="F48" s="85">
        <f>SUM(C48:E48)</f>
        <v>729457</v>
      </c>
    </row>
    <row r="49" spans="1:6" ht="15" customHeight="1">
      <c r="A49" s="5" t="s">
        <v>537</v>
      </c>
      <c r="B49" s="6" t="s">
        <v>538</v>
      </c>
      <c r="C49" s="86"/>
      <c r="D49" s="86"/>
      <c r="E49" s="86"/>
      <c r="F49" s="86"/>
    </row>
    <row r="50" spans="1:6" ht="15" customHeight="1">
      <c r="A50" s="5" t="s">
        <v>539</v>
      </c>
      <c r="B50" s="6" t="s">
        <v>540</v>
      </c>
      <c r="C50" s="86"/>
      <c r="D50" s="86"/>
      <c r="E50" s="86"/>
      <c r="F50" s="86"/>
    </row>
    <row r="51" spans="1:6" ht="15" customHeight="1">
      <c r="A51" s="5" t="s">
        <v>102</v>
      </c>
      <c r="B51" s="6" t="s">
        <v>541</v>
      </c>
      <c r="C51" s="86"/>
      <c r="D51" s="86"/>
      <c r="E51" s="86"/>
      <c r="F51" s="86"/>
    </row>
    <row r="52" spans="1:6" ht="15" customHeight="1">
      <c r="A52" s="5" t="s">
        <v>103</v>
      </c>
      <c r="B52" s="6" t="s">
        <v>542</v>
      </c>
      <c r="C52" s="86"/>
      <c r="D52" s="86"/>
      <c r="E52" s="86"/>
      <c r="F52" s="86"/>
    </row>
    <row r="53" spans="1:6" ht="15" customHeight="1">
      <c r="A53" s="5" t="s">
        <v>104</v>
      </c>
      <c r="B53" s="6" t="s">
        <v>543</v>
      </c>
      <c r="C53" s="86">
        <v>104799</v>
      </c>
      <c r="D53" s="86"/>
      <c r="E53" s="86"/>
      <c r="F53" s="86">
        <f>SUM(C53:E53)</f>
        <v>104799</v>
      </c>
    </row>
    <row r="54" spans="1:6" ht="15" customHeight="1">
      <c r="A54" s="41" t="s">
        <v>139</v>
      </c>
      <c r="B54" s="53" t="s">
        <v>544</v>
      </c>
      <c r="C54" s="85">
        <f>SUM(C49:C53)</f>
        <v>104799</v>
      </c>
      <c r="D54" s="85"/>
      <c r="E54" s="85"/>
      <c r="F54" s="85">
        <f>SUM(C54:E54)</f>
        <v>104799</v>
      </c>
    </row>
    <row r="55" spans="1:6" ht="15" customHeight="1">
      <c r="A55" s="13" t="s">
        <v>121</v>
      </c>
      <c r="B55" s="6" t="s">
        <v>583</v>
      </c>
      <c r="C55" s="86"/>
      <c r="D55" s="86"/>
      <c r="E55" s="86"/>
      <c r="F55" s="86"/>
    </row>
    <row r="56" spans="1:6" ht="15" customHeight="1">
      <c r="A56" s="13" t="s">
        <v>122</v>
      </c>
      <c r="B56" s="6" t="s">
        <v>584</v>
      </c>
      <c r="C56" s="86"/>
      <c r="D56" s="86"/>
      <c r="E56" s="86"/>
      <c r="F56" s="86"/>
    </row>
    <row r="57" spans="1:6" ht="15" customHeight="1">
      <c r="A57" s="13" t="s">
        <v>585</v>
      </c>
      <c r="B57" s="6" t="s">
        <v>586</v>
      </c>
      <c r="C57" s="86"/>
      <c r="D57" s="86"/>
      <c r="E57" s="86"/>
      <c r="F57" s="86">
        <f>SUM(C57:E57)</f>
        <v>0</v>
      </c>
    </row>
    <row r="58" spans="1:6" ht="15" customHeight="1">
      <c r="A58" s="13" t="s">
        <v>123</v>
      </c>
      <c r="B58" s="6" t="s">
        <v>587</v>
      </c>
      <c r="C58" s="86"/>
      <c r="D58" s="86"/>
      <c r="E58" s="86"/>
      <c r="F58" s="86"/>
    </row>
    <row r="59" spans="1:6" ht="15" customHeight="1">
      <c r="A59" s="13" t="s">
        <v>588</v>
      </c>
      <c r="B59" s="6" t="s">
        <v>589</v>
      </c>
      <c r="C59" s="86"/>
      <c r="D59" s="86"/>
      <c r="E59" s="86"/>
      <c r="F59" s="86"/>
    </row>
    <row r="60" spans="1:6" ht="15" customHeight="1">
      <c r="A60" s="41" t="s">
        <v>144</v>
      </c>
      <c r="B60" s="53" t="s">
        <v>590</v>
      </c>
      <c r="C60" s="85">
        <f>SUM(C56:C59)</f>
        <v>0</v>
      </c>
      <c r="D60" s="85"/>
      <c r="E60" s="85"/>
      <c r="F60" s="85">
        <f>SUM(C60:E60)</f>
        <v>0</v>
      </c>
    </row>
    <row r="61" spans="1:6" ht="15" customHeight="1">
      <c r="A61" s="257" t="s">
        <v>596</v>
      </c>
      <c r="B61" s="6" t="s">
        <v>597</v>
      </c>
      <c r="C61" s="86"/>
      <c r="D61" s="86"/>
      <c r="E61" s="86"/>
      <c r="F61" s="86"/>
    </row>
    <row r="62" spans="1:6" ht="15" customHeight="1">
      <c r="A62" s="258" t="s">
        <v>729</v>
      </c>
      <c r="B62" s="6" t="s">
        <v>598</v>
      </c>
      <c r="C62" s="86"/>
      <c r="D62" s="86"/>
      <c r="E62" s="86"/>
      <c r="F62" s="86"/>
    </row>
    <row r="63" spans="1:6" ht="15" customHeight="1">
      <c r="A63" s="258" t="s">
        <v>126</v>
      </c>
      <c r="B63" s="6" t="s">
        <v>599</v>
      </c>
      <c r="C63" s="86">
        <v>179</v>
      </c>
      <c r="D63" s="86"/>
      <c r="E63" s="86"/>
      <c r="F63" s="86">
        <f aca="true" t="shared" si="1" ref="F63:F68">SUM(C63:E63)</f>
        <v>179</v>
      </c>
    </row>
    <row r="64" spans="1:6" ht="15" customHeight="1">
      <c r="A64" s="41" t="s">
        <v>147</v>
      </c>
      <c r="B64" s="53" t="s">
        <v>600</v>
      </c>
      <c r="C64" s="85">
        <f>SUM(C62:C63)</f>
        <v>179</v>
      </c>
      <c r="D64" s="85"/>
      <c r="E64" s="85"/>
      <c r="F64" s="85">
        <f t="shared" si="1"/>
        <v>179</v>
      </c>
    </row>
    <row r="65" spans="1:6" ht="15" customHeight="1">
      <c r="A65" s="60" t="s">
        <v>211</v>
      </c>
      <c r="B65" s="65"/>
      <c r="C65" s="85">
        <f>C54+C60+C64</f>
        <v>104978</v>
      </c>
      <c r="D65" s="85"/>
      <c r="E65" s="85"/>
      <c r="F65" s="85">
        <f t="shared" si="1"/>
        <v>104978</v>
      </c>
    </row>
    <row r="66" spans="1:6" ht="15.75">
      <c r="A66" s="50" t="s">
        <v>146</v>
      </c>
      <c r="B66" s="37" t="s">
        <v>601</v>
      </c>
      <c r="C66" s="85">
        <f>C48+C65</f>
        <v>825955</v>
      </c>
      <c r="D66" s="85">
        <f>D48+D65</f>
        <v>8480</v>
      </c>
      <c r="E66" s="85"/>
      <c r="F66" s="85">
        <f t="shared" si="1"/>
        <v>834435</v>
      </c>
    </row>
    <row r="67" spans="1:6" ht="15.75">
      <c r="A67" s="64" t="s">
        <v>264</v>
      </c>
      <c r="B67" s="63"/>
      <c r="C67" s="260">
        <f>'kiadások önkormányzat'!C74-'bevételek önkormányzat'!C48</f>
        <v>-331191</v>
      </c>
      <c r="D67" s="260">
        <f>'kiadások önkormányzat'!D74-'bevételek önkormányzat'!D48</f>
        <v>12950</v>
      </c>
      <c r="E67" s="260"/>
      <c r="F67" s="260">
        <f t="shared" si="1"/>
        <v>-318241</v>
      </c>
    </row>
    <row r="68" spans="1:6" ht="15.75">
      <c r="A68" s="64" t="s">
        <v>265</v>
      </c>
      <c r="B68" s="63"/>
      <c r="C68" s="260">
        <f>'kiadások önkormányzat'!C97-'bevételek önkormányzat'!C65</f>
        <v>488509</v>
      </c>
      <c r="D68" s="260">
        <f>'kiadások önkormányzat'!D97-'bevételek önkormányzat'!D65</f>
        <v>0</v>
      </c>
      <c r="E68" s="260"/>
      <c r="F68" s="260">
        <f t="shared" si="1"/>
        <v>488509</v>
      </c>
    </row>
    <row r="69" spans="1:6" ht="15">
      <c r="A69" s="39" t="s">
        <v>128</v>
      </c>
      <c r="B69" s="5" t="s">
        <v>602</v>
      </c>
      <c r="C69" s="86"/>
      <c r="D69" s="86"/>
      <c r="E69" s="86"/>
      <c r="F69" s="86"/>
    </row>
    <row r="70" spans="1:6" ht="15">
      <c r="A70" s="13" t="s">
        <v>603</v>
      </c>
      <c r="B70" s="5" t="s">
        <v>604</v>
      </c>
      <c r="C70" s="86"/>
      <c r="D70" s="86"/>
      <c r="E70" s="86"/>
      <c r="F70" s="86"/>
    </row>
    <row r="71" spans="1:6" ht="15">
      <c r="A71" s="39" t="s">
        <v>129</v>
      </c>
      <c r="B71" s="5" t="s">
        <v>605</v>
      </c>
      <c r="C71" s="86"/>
      <c r="D71" s="86"/>
      <c r="E71" s="86"/>
      <c r="F71" s="86"/>
    </row>
    <row r="72" spans="1:6" ht="15">
      <c r="A72" s="15" t="s">
        <v>148</v>
      </c>
      <c r="B72" s="7" t="s">
        <v>606</v>
      </c>
      <c r="C72" s="85"/>
      <c r="D72" s="85"/>
      <c r="E72" s="85"/>
      <c r="F72" s="85">
        <f>SUM(C72:E72)</f>
        <v>0</v>
      </c>
    </row>
    <row r="73" spans="1:6" ht="15">
      <c r="A73" s="13" t="s">
        <v>130</v>
      </c>
      <c r="B73" s="5" t="s">
        <v>607</v>
      </c>
      <c r="C73" s="86"/>
      <c r="D73" s="86"/>
      <c r="E73" s="86"/>
      <c r="F73" s="86"/>
    </row>
    <row r="74" spans="1:6" ht="15">
      <c r="A74" s="39" t="s">
        <v>608</v>
      </c>
      <c r="B74" s="5" t="s">
        <v>609</v>
      </c>
      <c r="C74" s="86"/>
      <c r="D74" s="86"/>
      <c r="E74" s="86"/>
      <c r="F74" s="86"/>
    </row>
    <row r="75" spans="1:6" ht="15">
      <c r="A75" s="13" t="s">
        <v>131</v>
      </c>
      <c r="B75" s="5" t="s">
        <v>610</v>
      </c>
      <c r="C75" s="86"/>
      <c r="D75" s="86"/>
      <c r="E75" s="86"/>
      <c r="F75" s="86"/>
    </row>
    <row r="76" spans="1:6" ht="15">
      <c r="A76" s="39" t="s">
        <v>611</v>
      </c>
      <c r="B76" s="5" t="s">
        <v>612</v>
      </c>
      <c r="C76" s="86"/>
      <c r="D76" s="86"/>
      <c r="E76" s="86"/>
      <c r="F76" s="86"/>
    </row>
    <row r="77" spans="1:6" ht="15">
      <c r="A77" s="14" t="s">
        <v>149</v>
      </c>
      <c r="B77" s="7" t="s">
        <v>613</v>
      </c>
      <c r="C77" s="85"/>
      <c r="D77" s="85"/>
      <c r="E77" s="85"/>
      <c r="F77" s="85">
        <f>SUM(C77:E77)</f>
        <v>0</v>
      </c>
    </row>
    <row r="78" spans="1:6" ht="15">
      <c r="A78" s="5" t="s">
        <v>262</v>
      </c>
      <c r="B78" s="5" t="s">
        <v>614</v>
      </c>
      <c r="C78" s="86">
        <v>53750</v>
      </c>
      <c r="D78" s="86"/>
      <c r="E78" s="86"/>
      <c r="F78" s="86">
        <f>SUM(C78:E78)</f>
        <v>53750</v>
      </c>
    </row>
    <row r="79" spans="1:6" ht="15">
      <c r="A79" s="5" t="s">
        <v>263</v>
      </c>
      <c r="B79" s="5" t="s">
        <v>614</v>
      </c>
      <c r="C79" s="86">
        <v>493032</v>
      </c>
      <c r="D79" s="86"/>
      <c r="E79" s="86"/>
      <c r="F79" s="86">
        <f>SUM(C79:E79)</f>
        <v>493032</v>
      </c>
    </row>
    <row r="80" spans="1:6" ht="15">
      <c r="A80" s="5" t="s">
        <v>260</v>
      </c>
      <c r="B80" s="5" t="s">
        <v>615</v>
      </c>
      <c r="C80" s="86"/>
      <c r="D80" s="86"/>
      <c r="E80" s="86"/>
      <c r="F80" s="86"/>
    </row>
    <row r="81" spans="1:6" ht="15">
      <c r="A81" s="5" t="s">
        <v>261</v>
      </c>
      <c r="B81" s="5" t="s">
        <v>615</v>
      </c>
      <c r="C81" s="86"/>
      <c r="D81" s="86"/>
      <c r="E81" s="86"/>
      <c r="F81" s="86"/>
    </row>
    <row r="82" spans="1:6" ht="15">
      <c r="A82" s="7" t="s">
        <v>150</v>
      </c>
      <c r="B82" s="7" t="s">
        <v>616</v>
      </c>
      <c r="C82" s="85">
        <f>SUM(C78:C81)</f>
        <v>546782</v>
      </c>
      <c r="D82" s="85">
        <f>SUM(D78:D81)</f>
        <v>0</v>
      </c>
      <c r="E82" s="85"/>
      <c r="F82" s="85">
        <f>SUM(C82:E82)</f>
        <v>546782</v>
      </c>
    </row>
    <row r="83" spans="1:6" ht="15">
      <c r="A83" s="39" t="s">
        <v>617</v>
      </c>
      <c r="B83" s="5" t="s">
        <v>618</v>
      </c>
      <c r="C83" s="86"/>
      <c r="D83" s="86"/>
      <c r="E83" s="86"/>
      <c r="F83" s="86"/>
    </row>
    <row r="84" spans="1:6" ht="15">
      <c r="A84" s="39" t="s">
        <v>619</v>
      </c>
      <c r="B84" s="5" t="s">
        <v>620</v>
      </c>
      <c r="C84" s="86"/>
      <c r="D84" s="86"/>
      <c r="E84" s="86"/>
      <c r="F84" s="86"/>
    </row>
    <row r="85" spans="1:6" ht="15">
      <c r="A85" s="39" t="s">
        <v>621</v>
      </c>
      <c r="B85" s="5" t="s">
        <v>622</v>
      </c>
      <c r="C85" s="86"/>
      <c r="D85" s="86"/>
      <c r="E85" s="86"/>
      <c r="F85" s="86"/>
    </row>
    <row r="86" spans="1:6" ht="15">
      <c r="A86" s="39" t="s">
        <v>623</v>
      </c>
      <c r="B86" s="5" t="s">
        <v>624</v>
      </c>
      <c r="C86" s="86"/>
      <c r="D86" s="86"/>
      <c r="E86" s="86"/>
      <c r="F86" s="86"/>
    </row>
    <row r="87" spans="1:6" ht="15">
      <c r="A87" s="13" t="s">
        <v>132</v>
      </c>
      <c r="B87" s="5" t="s">
        <v>625</v>
      </c>
      <c r="C87" s="86"/>
      <c r="D87" s="86"/>
      <c r="E87" s="86"/>
      <c r="F87" s="86"/>
    </row>
    <row r="88" spans="1:6" ht="15">
      <c r="A88" s="15" t="s">
        <v>151</v>
      </c>
      <c r="B88" s="7" t="s">
        <v>627</v>
      </c>
      <c r="C88" s="85">
        <f>C72+C77+C82+C83+C84+C85+C86+C87</f>
        <v>546782</v>
      </c>
      <c r="D88" s="85">
        <f>D72+D77+D82+D83+D84+D85+D86+D87</f>
        <v>0</v>
      </c>
      <c r="E88" s="85"/>
      <c r="F88" s="85">
        <f>SUM(C88:E88)</f>
        <v>546782</v>
      </c>
    </row>
    <row r="89" spans="1:6" ht="15">
      <c r="A89" s="13" t="s">
        <v>628</v>
      </c>
      <c r="B89" s="5" t="s">
        <v>629</v>
      </c>
      <c r="C89" s="86"/>
      <c r="D89" s="86"/>
      <c r="E89" s="86"/>
      <c r="F89" s="86"/>
    </row>
    <row r="90" spans="1:6" ht="15">
      <c r="A90" s="13" t="s">
        <v>630</v>
      </c>
      <c r="B90" s="5" t="s">
        <v>631</v>
      </c>
      <c r="C90" s="86"/>
      <c r="D90" s="86"/>
      <c r="E90" s="86"/>
      <c r="F90" s="86"/>
    </row>
    <row r="91" spans="1:6" ht="15">
      <c r="A91" s="39" t="s">
        <v>0</v>
      </c>
      <c r="B91" s="5" t="s">
        <v>1</v>
      </c>
      <c r="C91" s="86"/>
      <c r="D91" s="86"/>
      <c r="E91" s="86"/>
      <c r="F91" s="86"/>
    </row>
    <row r="92" spans="1:6" ht="15">
      <c r="A92" s="39" t="s">
        <v>133</v>
      </c>
      <c r="B92" s="5" t="s">
        <v>2</v>
      </c>
      <c r="C92" s="86"/>
      <c r="D92" s="86"/>
      <c r="E92" s="86"/>
      <c r="F92" s="86"/>
    </row>
    <row r="93" spans="1:6" ht="15">
      <c r="A93" s="14" t="s">
        <v>152</v>
      </c>
      <c r="B93" s="7" t="s">
        <v>3</v>
      </c>
      <c r="C93" s="86"/>
      <c r="D93" s="86"/>
      <c r="E93" s="86"/>
      <c r="F93" s="86"/>
    </row>
    <row r="94" spans="1:6" ht="15">
      <c r="A94" s="15" t="s">
        <v>4</v>
      </c>
      <c r="B94" s="7" t="s">
        <v>5</v>
      </c>
      <c r="C94" s="86"/>
      <c r="D94" s="86"/>
      <c r="E94" s="86"/>
      <c r="F94" s="86"/>
    </row>
    <row r="95" spans="1:6" ht="15.75">
      <c r="A95" s="42" t="s">
        <v>153</v>
      </c>
      <c r="B95" s="43" t="s">
        <v>6</v>
      </c>
      <c r="C95" s="85">
        <f>C88+C93+C94</f>
        <v>546782</v>
      </c>
      <c r="D95" s="85">
        <f>D88+D93+D94</f>
        <v>0</v>
      </c>
      <c r="E95" s="85"/>
      <c r="F95" s="85">
        <f>SUM(C95:E95)</f>
        <v>546782</v>
      </c>
    </row>
    <row r="96" spans="1:6" ht="15.75">
      <c r="A96" s="46" t="s">
        <v>135</v>
      </c>
      <c r="B96" s="47"/>
      <c r="C96" s="85">
        <f>C66+C95</f>
        <v>1372737</v>
      </c>
      <c r="D96" s="85">
        <f>D66+D95</f>
        <v>8480</v>
      </c>
      <c r="E96" s="85"/>
      <c r="F96" s="85">
        <f>SUM(C96:E96)</f>
        <v>1381217</v>
      </c>
    </row>
    <row r="97" spans="3:6" ht="15">
      <c r="C97" s="92"/>
      <c r="D97" s="92"/>
      <c r="E97" s="92"/>
      <c r="F97" s="92"/>
    </row>
    <row r="98" spans="3:6" ht="15">
      <c r="C98" s="92"/>
      <c r="D98" s="92"/>
      <c r="E98" s="92"/>
      <c r="F98" s="92"/>
    </row>
    <row r="99" spans="3:6" ht="15">
      <c r="C99" s="92"/>
      <c r="D99" s="92"/>
      <c r="E99" s="92"/>
      <c r="F99" s="92"/>
    </row>
    <row r="100" spans="3:6" ht="15">
      <c r="C100" s="92"/>
      <c r="D100" s="92"/>
      <c r="E100" s="92"/>
      <c r="F100" s="92"/>
    </row>
    <row r="101" spans="3:6" ht="15">
      <c r="C101" s="92"/>
      <c r="D101" s="92"/>
      <c r="E101" s="92"/>
      <c r="F101" s="92"/>
    </row>
    <row r="102" spans="3:6" ht="15">
      <c r="C102" s="92"/>
      <c r="D102" s="92"/>
      <c r="E102" s="92"/>
      <c r="F102" s="92"/>
    </row>
    <row r="103" spans="3:6" ht="15">
      <c r="C103" s="92"/>
      <c r="D103" s="92"/>
      <c r="E103" s="92"/>
      <c r="F103" s="92"/>
    </row>
    <row r="104" spans="3:6" ht="15">
      <c r="C104" s="92"/>
      <c r="D104" s="92"/>
      <c r="E104" s="92"/>
      <c r="F104" s="92"/>
    </row>
    <row r="105" spans="3:6" ht="15">
      <c r="C105" s="92"/>
      <c r="D105" s="92"/>
      <c r="E105" s="92"/>
      <c r="F105" s="92"/>
    </row>
    <row r="106" spans="3:6" ht="15">
      <c r="C106" s="92"/>
      <c r="D106" s="92"/>
      <c r="E106" s="92"/>
      <c r="F106" s="92"/>
    </row>
    <row r="107" spans="3:6" ht="15">
      <c r="C107" s="92"/>
      <c r="D107" s="92"/>
      <c r="E107" s="92"/>
      <c r="F107" s="92"/>
    </row>
    <row r="108" spans="3:6" ht="15">
      <c r="C108" s="92"/>
      <c r="D108" s="92"/>
      <c r="E108" s="92"/>
      <c r="F108" s="92"/>
    </row>
    <row r="109" spans="3:6" ht="15">
      <c r="C109" s="92"/>
      <c r="D109" s="92"/>
      <c r="E109" s="92"/>
      <c r="F109" s="92"/>
    </row>
    <row r="110" spans="3:6" ht="15">
      <c r="C110" s="92"/>
      <c r="D110" s="92"/>
      <c r="E110" s="92"/>
      <c r="F110" s="92"/>
    </row>
    <row r="111" spans="3:6" ht="15">
      <c r="C111" s="92"/>
      <c r="D111" s="92"/>
      <c r="E111" s="92"/>
      <c r="F111" s="92"/>
    </row>
    <row r="112" spans="3:6" ht="15">
      <c r="C112" s="92"/>
      <c r="D112" s="92"/>
      <c r="E112" s="92"/>
      <c r="F112" s="92"/>
    </row>
    <row r="113" spans="3:6" ht="15">
      <c r="C113" s="92"/>
      <c r="D113" s="92"/>
      <c r="E113" s="92"/>
      <c r="F113" s="92"/>
    </row>
    <row r="114" spans="3:6" ht="15">
      <c r="C114" s="92"/>
      <c r="D114" s="92"/>
      <c r="E114" s="92"/>
      <c r="F114" s="92"/>
    </row>
    <row r="115" spans="3:6" ht="15">
      <c r="C115" s="92"/>
      <c r="D115" s="92"/>
      <c r="E115" s="92"/>
      <c r="F115" s="92"/>
    </row>
    <row r="116" spans="3:6" ht="15">
      <c r="C116" s="92"/>
      <c r="D116" s="92"/>
      <c r="E116" s="92"/>
      <c r="F116" s="92"/>
    </row>
    <row r="117" spans="3:6" ht="15">
      <c r="C117" s="92"/>
      <c r="D117" s="92"/>
      <c r="E117" s="92"/>
      <c r="F117" s="92"/>
    </row>
    <row r="118" spans="3:6" ht="15">
      <c r="C118" s="92"/>
      <c r="D118" s="92"/>
      <c r="E118" s="92"/>
      <c r="F118" s="92"/>
    </row>
    <row r="119" spans="3:6" ht="15">
      <c r="C119" s="92"/>
      <c r="D119" s="92"/>
      <c r="E119" s="92"/>
      <c r="F119" s="92"/>
    </row>
    <row r="120" spans="3:6" ht="15">
      <c r="C120" s="92"/>
      <c r="D120" s="92"/>
      <c r="E120" s="92"/>
      <c r="F120" s="92"/>
    </row>
    <row r="121" spans="3:6" ht="15">
      <c r="C121" s="92"/>
      <c r="D121" s="92"/>
      <c r="E121" s="92"/>
      <c r="F121" s="92"/>
    </row>
    <row r="122" spans="3:6" ht="15">
      <c r="C122" s="92"/>
      <c r="D122" s="92"/>
      <c r="E122" s="92"/>
      <c r="F122" s="92"/>
    </row>
    <row r="123" spans="3:6" ht="15">
      <c r="C123" s="92"/>
      <c r="D123" s="92"/>
      <c r="E123" s="92"/>
      <c r="F123" s="92"/>
    </row>
    <row r="124" spans="3:6" ht="15">
      <c r="C124" s="92"/>
      <c r="D124" s="92"/>
      <c r="E124" s="92"/>
      <c r="F124" s="92"/>
    </row>
    <row r="125" spans="3:6" ht="15">
      <c r="C125" s="92"/>
      <c r="D125" s="92"/>
      <c r="E125" s="92"/>
      <c r="F125" s="92"/>
    </row>
    <row r="126" spans="3:6" ht="15">
      <c r="C126" s="92"/>
      <c r="D126" s="92"/>
      <c r="E126" s="92"/>
      <c r="F126" s="92"/>
    </row>
    <row r="127" spans="3:6" ht="15">
      <c r="C127" s="92"/>
      <c r="D127" s="92"/>
      <c r="E127" s="92"/>
      <c r="F127" s="92"/>
    </row>
    <row r="128" spans="3:6" ht="15">
      <c r="C128" s="92"/>
      <c r="D128" s="92"/>
      <c r="E128" s="92"/>
      <c r="F128" s="92"/>
    </row>
    <row r="129" spans="3:6" ht="15">
      <c r="C129" s="92"/>
      <c r="D129" s="92"/>
      <c r="E129" s="92"/>
      <c r="F129" s="92"/>
    </row>
    <row r="130" spans="3:6" ht="15">
      <c r="C130" s="92"/>
      <c r="D130" s="92"/>
      <c r="E130" s="92"/>
      <c r="F130" s="92"/>
    </row>
    <row r="131" spans="3:6" ht="15">
      <c r="C131" s="92"/>
      <c r="D131" s="92"/>
      <c r="E131" s="92"/>
      <c r="F131" s="92"/>
    </row>
    <row r="132" spans="3:6" ht="15">
      <c r="C132" s="92"/>
      <c r="D132" s="92"/>
      <c r="E132" s="92"/>
      <c r="F132" s="92"/>
    </row>
    <row r="133" spans="3:6" ht="15">
      <c r="C133" s="92"/>
      <c r="D133" s="92"/>
      <c r="E133" s="92"/>
      <c r="F133" s="92"/>
    </row>
    <row r="134" spans="3:6" ht="15">
      <c r="C134" s="92"/>
      <c r="D134" s="92"/>
      <c r="E134" s="92"/>
      <c r="F134" s="92"/>
    </row>
    <row r="135" spans="3:6" ht="15">
      <c r="C135" s="92"/>
      <c r="D135" s="92"/>
      <c r="E135" s="92"/>
      <c r="F135" s="92"/>
    </row>
    <row r="136" spans="3:6" ht="15">
      <c r="C136" s="92"/>
      <c r="D136" s="92"/>
      <c r="E136" s="92"/>
      <c r="F136" s="92"/>
    </row>
    <row r="137" spans="3:6" ht="15">
      <c r="C137" s="92"/>
      <c r="D137" s="92"/>
      <c r="E137" s="92"/>
      <c r="F137" s="92"/>
    </row>
    <row r="138" spans="3:6" ht="15">
      <c r="C138" s="92"/>
      <c r="D138" s="92"/>
      <c r="E138" s="92"/>
      <c r="F138" s="92"/>
    </row>
    <row r="139" spans="3:6" ht="15">
      <c r="C139" s="92"/>
      <c r="D139" s="92"/>
      <c r="E139" s="92"/>
      <c r="F139" s="92"/>
    </row>
    <row r="140" spans="3:6" ht="15">
      <c r="C140" s="92"/>
      <c r="D140" s="92"/>
      <c r="E140" s="92"/>
      <c r="F140" s="92"/>
    </row>
    <row r="141" spans="3:6" ht="15">
      <c r="C141" s="92"/>
      <c r="D141" s="92"/>
      <c r="E141" s="92"/>
      <c r="F141" s="92"/>
    </row>
    <row r="142" spans="3:6" ht="15">
      <c r="C142" s="92"/>
      <c r="D142" s="92"/>
      <c r="E142" s="92"/>
      <c r="F142" s="92"/>
    </row>
    <row r="143" spans="3:6" ht="15">
      <c r="C143" s="92"/>
      <c r="D143" s="92"/>
      <c r="E143" s="92"/>
      <c r="F143" s="92"/>
    </row>
    <row r="144" spans="3:6" ht="15">
      <c r="C144" s="92"/>
      <c r="D144" s="92"/>
      <c r="E144" s="92"/>
      <c r="F144" s="92"/>
    </row>
    <row r="145" spans="3:6" ht="15">
      <c r="C145" s="92"/>
      <c r="D145" s="92"/>
      <c r="E145" s="92"/>
      <c r="F145" s="92"/>
    </row>
    <row r="146" spans="3:6" ht="15">
      <c r="C146" s="92"/>
      <c r="D146" s="92"/>
      <c r="E146" s="92"/>
      <c r="F146" s="92"/>
    </row>
    <row r="147" spans="3:6" ht="15">
      <c r="C147" s="92"/>
      <c r="D147" s="92"/>
      <c r="E147" s="92"/>
      <c r="F147" s="92"/>
    </row>
    <row r="148" spans="3:6" ht="15">
      <c r="C148" s="92"/>
      <c r="D148" s="92"/>
      <c r="E148" s="92"/>
      <c r="F148" s="92"/>
    </row>
    <row r="149" spans="3:6" ht="15">
      <c r="C149" s="92"/>
      <c r="D149" s="92"/>
      <c r="E149" s="92"/>
      <c r="F149" s="92"/>
    </row>
    <row r="150" spans="3:6" ht="15">
      <c r="C150" s="92"/>
      <c r="D150" s="92"/>
      <c r="E150" s="92"/>
      <c r="F150" s="92"/>
    </row>
    <row r="151" spans="3:6" ht="15">
      <c r="C151" s="92"/>
      <c r="D151" s="92"/>
      <c r="E151" s="92"/>
      <c r="F151" s="92"/>
    </row>
    <row r="152" spans="3:6" ht="15">
      <c r="C152" s="92"/>
      <c r="D152" s="92"/>
      <c r="E152" s="92"/>
      <c r="F152" s="92"/>
    </row>
    <row r="153" spans="3:6" ht="15">
      <c r="C153" s="92"/>
      <c r="D153" s="92"/>
      <c r="E153" s="92"/>
      <c r="F153" s="92"/>
    </row>
    <row r="154" spans="3:6" ht="15">
      <c r="C154" s="92"/>
      <c r="D154" s="92"/>
      <c r="E154" s="92"/>
      <c r="F154" s="92"/>
    </row>
    <row r="155" spans="3:6" ht="15">
      <c r="C155" s="92"/>
      <c r="D155" s="92"/>
      <c r="E155" s="92"/>
      <c r="F155" s="92"/>
    </row>
    <row r="156" spans="3:6" ht="15">
      <c r="C156" s="92"/>
      <c r="D156" s="92"/>
      <c r="E156" s="92"/>
      <c r="F156" s="92"/>
    </row>
    <row r="157" spans="3:6" ht="15">
      <c r="C157" s="92"/>
      <c r="D157" s="92"/>
      <c r="E157" s="92"/>
      <c r="F157" s="92"/>
    </row>
    <row r="158" spans="3:6" ht="15">
      <c r="C158" s="92"/>
      <c r="D158" s="92"/>
      <c r="E158" s="92"/>
      <c r="F158" s="92"/>
    </row>
    <row r="159" spans="3:6" ht="15">
      <c r="C159" s="92"/>
      <c r="D159" s="92"/>
      <c r="E159" s="92"/>
      <c r="F159" s="92"/>
    </row>
    <row r="160" spans="3:6" ht="15">
      <c r="C160" s="92"/>
      <c r="D160" s="92"/>
      <c r="E160" s="92"/>
      <c r="F160" s="92"/>
    </row>
    <row r="161" spans="3:6" ht="15">
      <c r="C161" s="92"/>
      <c r="D161" s="92"/>
      <c r="E161" s="92"/>
      <c r="F161" s="92"/>
    </row>
    <row r="162" spans="3:6" ht="15">
      <c r="C162" s="92"/>
      <c r="D162" s="92"/>
      <c r="E162" s="92"/>
      <c r="F162" s="92"/>
    </row>
    <row r="163" spans="3:6" ht="15">
      <c r="C163" s="92"/>
      <c r="D163" s="92"/>
      <c r="E163" s="92"/>
      <c r="F163" s="92"/>
    </row>
    <row r="164" spans="3:6" ht="15">
      <c r="C164" s="92"/>
      <c r="D164" s="92"/>
      <c r="E164" s="92"/>
      <c r="F164" s="92"/>
    </row>
    <row r="165" spans="3:6" ht="15">
      <c r="C165" s="92"/>
      <c r="D165" s="92"/>
      <c r="E165" s="92"/>
      <c r="F165" s="92"/>
    </row>
    <row r="166" spans="3:6" ht="15">
      <c r="C166" s="92"/>
      <c r="D166" s="92"/>
      <c r="E166" s="92"/>
      <c r="F166" s="92"/>
    </row>
    <row r="167" spans="3:6" ht="15">
      <c r="C167" s="92"/>
      <c r="D167" s="92"/>
      <c r="E167" s="92"/>
      <c r="F167" s="92"/>
    </row>
    <row r="168" spans="3:6" ht="15">
      <c r="C168" s="92"/>
      <c r="D168" s="92"/>
      <c r="E168" s="92"/>
      <c r="F168" s="92"/>
    </row>
    <row r="169" spans="3:6" ht="15">
      <c r="C169" s="92"/>
      <c r="D169" s="92"/>
      <c r="E169" s="92"/>
      <c r="F169" s="92"/>
    </row>
    <row r="170" spans="3:6" ht="15">
      <c r="C170" s="92"/>
      <c r="D170" s="92"/>
      <c r="E170" s="92"/>
      <c r="F170" s="92"/>
    </row>
    <row r="171" spans="3:6" ht="15">
      <c r="C171" s="92"/>
      <c r="D171" s="92"/>
      <c r="E171" s="92"/>
      <c r="F171" s="92"/>
    </row>
    <row r="172" spans="3:6" ht="15">
      <c r="C172" s="92"/>
      <c r="D172" s="92"/>
      <c r="E172" s="92"/>
      <c r="F172" s="9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1" t="s">
        <v>1016</v>
      </c>
      <c r="B1" s="326"/>
      <c r="C1" s="326"/>
      <c r="D1" s="326"/>
      <c r="E1" s="326"/>
      <c r="F1" s="323"/>
    </row>
    <row r="2" spans="1:8" ht="24" customHeight="1">
      <c r="A2" s="324" t="s">
        <v>181</v>
      </c>
      <c r="B2" s="322"/>
      <c r="C2" s="322"/>
      <c r="D2" s="322"/>
      <c r="E2" s="322"/>
      <c r="F2" s="323"/>
      <c r="H2" s="152"/>
    </row>
    <row r="3" ht="18">
      <c r="A3" s="97"/>
    </row>
    <row r="4" spans="1:5" ht="15">
      <c r="A4" s="98" t="s">
        <v>702</v>
      </c>
      <c r="E4" s="200" t="s">
        <v>716</v>
      </c>
    </row>
    <row r="5" spans="1:6" ht="45">
      <c r="A5" s="99" t="s">
        <v>336</v>
      </c>
      <c r="B5" s="101" t="s">
        <v>308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 customHeight="1">
      <c r="A6" s="108" t="s">
        <v>516</v>
      </c>
      <c r="B6" s="113" t="s">
        <v>517</v>
      </c>
      <c r="C6" s="158"/>
      <c r="D6" s="158"/>
      <c r="E6" s="158"/>
      <c r="F6" s="158"/>
    </row>
    <row r="7" spans="1:6" ht="15" customHeight="1">
      <c r="A7" s="109" t="s">
        <v>518</v>
      </c>
      <c r="B7" s="113" t="s">
        <v>519</v>
      </c>
      <c r="C7" s="158"/>
      <c r="D7" s="158"/>
      <c r="E7" s="158"/>
      <c r="F7" s="158"/>
    </row>
    <row r="8" spans="1:6" ht="15" customHeight="1">
      <c r="A8" s="109" t="s">
        <v>520</v>
      </c>
      <c r="B8" s="113" t="s">
        <v>521</v>
      </c>
      <c r="C8" s="158"/>
      <c r="D8" s="158"/>
      <c r="E8" s="158"/>
      <c r="F8" s="158"/>
    </row>
    <row r="9" spans="1:6" ht="15" customHeight="1">
      <c r="A9" s="109" t="s">
        <v>522</v>
      </c>
      <c r="B9" s="113" t="s">
        <v>523</v>
      </c>
      <c r="C9" s="158"/>
      <c r="D9" s="158"/>
      <c r="E9" s="158"/>
      <c r="F9" s="158"/>
    </row>
    <row r="10" spans="1:6" ht="15" customHeight="1">
      <c r="A10" s="109" t="s">
        <v>524</v>
      </c>
      <c r="B10" s="113" t="s">
        <v>525</v>
      </c>
      <c r="C10" s="158"/>
      <c r="D10" s="158"/>
      <c r="E10" s="158"/>
      <c r="F10" s="158"/>
    </row>
    <row r="11" spans="1:6" ht="15" customHeight="1">
      <c r="A11" s="109" t="s">
        <v>526</v>
      </c>
      <c r="B11" s="113" t="s">
        <v>527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528</v>
      </c>
      <c r="C12" s="158"/>
      <c r="D12" s="158"/>
      <c r="E12" s="158"/>
      <c r="F12" s="158"/>
    </row>
    <row r="13" spans="1:6" ht="15" customHeight="1">
      <c r="A13" s="109" t="s">
        <v>529</v>
      </c>
      <c r="B13" s="113" t="s">
        <v>530</v>
      </c>
      <c r="C13" s="158"/>
      <c r="D13" s="158"/>
      <c r="E13" s="158"/>
      <c r="F13" s="158"/>
    </row>
    <row r="14" spans="1:6" ht="15" customHeight="1">
      <c r="A14" s="109" t="s">
        <v>531</v>
      </c>
      <c r="B14" s="113" t="s">
        <v>532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533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534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535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138</v>
      </c>
      <c r="B18" s="126" t="s">
        <v>536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105</v>
      </c>
      <c r="B19" s="113" t="s">
        <v>545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546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547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548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549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550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551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554</v>
      </c>
      <c r="C26" s="158"/>
      <c r="D26" s="158"/>
      <c r="E26" s="158"/>
      <c r="F26" s="158"/>
    </row>
    <row r="27" spans="1:6" ht="15" customHeight="1">
      <c r="A27" s="109" t="s">
        <v>555</v>
      </c>
      <c r="B27" s="113" t="s">
        <v>556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557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562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565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566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567</v>
      </c>
      <c r="C32" s="158"/>
      <c r="D32" s="158"/>
      <c r="E32" s="158"/>
      <c r="F32" s="158"/>
    </row>
    <row r="33" spans="1:6" ht="15" customHeight="1">
      <c r="A33" s="119" t="s">
        <v>568</v>
      </c>
      <c r="B33" s="113" t="s">
        <v>569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570</v>
      </c>
      <c r="C34" s="158">
        <v>500</v>
      </c>
      <c r="D34" s="158"/>
      <c r="E34" s="158"/>
      <c r="F34" s="158">
        <f>SUM(C34:E34)</f>
        <v>500</v>
      </c>
    </row>
    <row r="35" spans="1:6" ht="15" customHeight="1">
      <c r="A35" s="119" t="s">
        <v>116</v>
      </c>
      <c r="B35" s="113" t="s">
        <v>571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572</v>
      </c>
      <c r="C36" s="158"/>
      <c r="D36" s="158"/>
      <c r="E36" s="158"/>
      <c r="F36" s="158"/>
    </row>
    <row r="37" spans="1:6" ht="15" customHeight="1">
      <c r="A37" s="119" t="s">
        <v>573</v>
      </c>
      <c r="B37" s="113" t="s">
        <v>574</v>
      </c>
      <c r="C37" s="158"/>
      <c r="D37" s="158"/>
      <c r="E37" s="158"/>
      <c r="F37" s="158"/>
    </row>
    <row r="38" spans="1:6" ht="15" customHeight="1">
      <c r="A38" s="119" t="s">
        <v>575</v>
      </c>
      <c r="B38" s="113" t="s">
        <v>576</v>
      </c>
      <c r="C38" s="158"/>
      <c r="D38" s="158"/>
      <c r="E38" s="158"/>
      <c r="F38" s="158"/>
    </row>
    <row r="39" spans="1:6" ht="15" customHeight="1">
      <c r="A39" s="119" t="s">
        <v>577</v>
      </c>
      <c r="B39" s="113" t="s">
        <v>578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579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580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581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582</v>
      </c>
      <c r="C43" s="159">
        <f>SUM(C33:C42)</f>
        <v>500</v>
      </c>
      <c r="D43" s="159">
        <f>SUM(D34:D42)</f>
        <v>0</v>
      </c>
      <c r="E43" s="158"/>
      <c r="F43" s="159">
        <f>SUM(C43:E43)</f>
        <v>500</v>
      </c>
    </row>
    <row r="44" spans="1:6" ht="15" customHeight="1">
      <c r="A44" s="119" t="s">
        <v>591</v>
      </c>
      <c r="B44" s="113" t="s">
        <v>592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593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594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595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500</v>
      </c>
      <c r="D48" s="158"/>
      <c r="E48" s="158"/>
      <c r="F48" s="158">
        <f>SUM(C48:E48)</f>
        <v>500</v>
      </c>
    </row>
    <row r="49" spans="1:6" ht="15" customHeight="1">
      <c r="A49" s="109" t="s">
        <v>537</v>
      </c>
      <c r="B49" s="113" t="s">
        <v>538</v>
      </c>
      <c r="C49" s="158"/>
      <c r="D49" s="158"/>
      <c r="E49" s="158"/>
      <c r="F49" s="158"/>
    </row>
    <row r="50" spans="1:6" ht="15" customHeight="1">
      <c r="A50" s="109" t="s">
        <v>539</v>
      </c>
      <c r="B50" s="113" t="s">
        <v>540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541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542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543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544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583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584</v>
      </c>
      <c r="C56" s="158"/>
      <c r="D56" s="158"/>
      <c r="E56" s="158"/>
      <c r="F56" s="158"/>
    </row>
    <row r="57" spans="1:6" ht="15" customHeight="1">
      <c r="A57" s="119" t="s">
        <v>585</v>
      </c>
      <c r="B57" s="113" t="s">
        <v>586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587</v>
      </c>
      <c r="C58" s="158"/>
      <c r="D58" s="158"/>
      <c r="E58" s="158"/>
      <c r="F58" s="158"/>
    </row>
    <row r="59" spans="1:6" ht="15" customHeight="1">
      <c r="A59" s="119" t="s">
        <v>588</v>
      </c>
      <c r="B59" s="113" t="s">
        <v>589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590</v>
      </c>
      <c r="C60" s="158"/>
      <c r="D60" s="158"/>
      <c r="E60" s="158"/>
      <c r="F60" s="158"/>
    </row>
    <row r="61" spans="1:6" ht="15" customHeight="1">
      <c r="A61" s="119" t="s">
        <v>596</v>
      </c>
      <c r="B61" s="113" t="s">
        <v>597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598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599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600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601</v>
      </c>
      <c r="C66" s="159">
        <f>SUM(C48:C65)</f>
        <v>500</v>
      </c>
      <c r="D66" s="159">
        <f>SUM(D48:D65)</f>
        <v>0</v>
      </c>
      <c r="E66" s="158"/>
      <c r="F66" s="159">
        <f>SUM(C66:E66)</f>
        <v>500</v>
      </c>
    </row>
    <row r="67" spans="1:6" ht="15.75">
      <c r="A67" s="156" t="s">
        <v>264</v>
      </c>
      <c r="B67" s="157"/>
      <c r="C67" s="158">
        <f>'kiadások hivatal'!C98-'bevételek hivatal'!C66</f>
        <v>133425</v>
      </c>
      <c r="D67" s="158">
        <v>0</v>
      </c>
      <c r="E67" s="158"/>
      <c r="F67" s="158">
        <f>SUM(C67:E67)</f>
        <v>133425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602</v>
      </c>
      <c r="C69" s="158"/>
      <c r="D69" s="158"/>
      <c r="E69" s="158"/>
      <c r="F69" s="158"/>
    </row>
    <row r="70" spans="1:6" ht="15">
      <c r="A70" s="119" t="s">
        <v>603</v>
      </c>
      <c r="B70" s="109" t="s">
        <v>604</v>
      </c>
      <c r="C70" s="158"/>
      <c r="D70" s="158"/>
      <c r="E70" s="158"/>
      <c r="F70" s="158"/>
    </row>
    <row r="71" spans="1:6" ht="15">
      <c r="A71" s="133" t="s">
        <v>129</v>
      </c>
      <c r="B71" s="109" t="s">
        <v>605</v>
      </c>
      <c r="C71" s="158"/>
      <c r="D71" s="158"/>
      <c r="E71" s="158"/>
      <c r="F71" s="158"/>
    </row>
    <row r="72" spans="1:6" ht="15">
      <c r="A72" s="131" t="s">
        <v>148</v>
      </c>
      <c r="B72" s="114" t="s">
        <v>606</v>
      </c>
      <c r="C72" s="158"/>
      <c r="D72" s="158"/>
      <c r="E72" s="158"/>
      <c r="F72" s="158"/>
    </row>
    <row r="73" spans="1:6" ht="15">
      <c r="A73" s="119" t="s">
        <v>130</v>
      </c>
      <c r="B73" s="109" t="s">
        <v>607</v>
      </c>
      <c r="C73" s="158"/>
      <c r="D73" s="158"/>
      <c r="E73" s="158"/>
      <c r="F73" s="158"/>
    </row>
    <row r="74" spans="1:6" ht="15">
      <c r="A74" s="133" t="s">
        <v>608</v>
      </c>
      <c r="B74" s="109" t="s">
        <v>609</v>
      </c>
      <c r="C74" s="158"/>
      <c r="D74" s="158"/>
      <c r="E74" s="158"/>
      <c r="F74" s="158"/>
    </row>
    <row r="75" spans="1:6" ht="15">
      <c r="A75" s="119" t="s">
        <v>131</v>
      </c>
      <c r="B75" s="109" t="s">
        <v>610</v>
      </c>
      <c r="C75" s="158"/>
      <c r="D75" s="158"/>
      <c r="E75" s="158"/>
      <c r="F75" s="158"/>
    </row>
    <row r="76" spans="1:6" ht="15">
      <c r="A76" s="133" t="s">
        <v>611</v>
      </c>
      <c r="B76" s="109" t="s">
        <v>612</v>
      </c>
      <c r="C76" s="158"/>
      <c r="D76" s="158"/>
      <c r="E76" s="158"/>
      <c r="F76" s="158"/>
    </row>
    <row r="77" spans="1:6" ht="15">
      <c r="A77" s="135" t="s">
        <v>149</v>
      </c>
      <c r="B77" s="114" t="s">
        <v>613</v>
      </c>
      <c r="C77" s="158"/>
      <c r="D77" s="158"/>
      <c r="E77" s="158"/>
      <c r="F77" s="158"/>
    </row>
    <row r="78" spans="1:6" ht="15">
      <c r="A78" s="109" t="s">
        <v>262</v>
      </c>
      <c r="B78" s="109" t="s">
        <v>614</v>
      </c>
      <c r="C78" s="277">
        <v>272</v>
      </c>
      <c r="D78" s="277"/>
      <c r="E78" s="277"/>
      <c r="F78" s="277">
        <f>SUM(C78:E78)</f>
        <v>272</v>
      </c>
    </row>
    <row r="79" spans="1:6" ht="15">
      <c r="A79" s="109" t="s">
        <v>263</v>
      </c>
      <c r="B79" s="109" t="s">
        <v>614</v>
      </c>
      <c r="C79" s="277"/>
      <c r="D79" s="277"/>
      <c r="E79" s="277"/>
      <c r="F79" s="277"/>
    </row>
    <row r="80" spans="1:6" ht="15">
      <c r="A80" s="109" t="s">
        <v>260</v>
      </c>
      <c r="B80" s="109" t="s">
        <v>615</v>
      </c>
      <c r="C80" s="277"/>
      <c r="D80" s="277"/>
      <c r="E80" s="277"/>
      <c r="F80" s="277"/>
    </row>
    <row r="81" spans="1:6" ht="15">
      <c r="A81" s="109" t="s">
        <v>261</v>
      </c>
      <c r="B81" s="109" t="s">
        <v>615</v>
      </c>
      <c r="C81" s="277"/>
      <c r="D81" s="277"/>
      <c r="E81" s="277"/>
      <c r="F81" s="277"/>
    </row>
    <row r="82" spans="1:6" ht="15">
      <c r="A82" s="114" t="s">
        <v>150</v>
      </c>
      <c r="B82" s="114" t="s">
        <v>616</v>
      </c>
      <c r="C82" s="278">
        <f>SUM(C78:C81)</f>
        <v>272</v>
      </c>
      <c r="D82" s="278"/>
      <c r="E82" s="278"/>
      <c r="F82" s="278">
        <f>SUM(C82:E82)</f>
        <v>272</v>
      </c>
    </row>
    <row r="83" spans="1:6" ht="15">
      <c r="A83" s="133" t="s">
        <v>617</v>
      </c>
      <c r="B83" s="109" t="s">
        <v>618</v>
      </c>
      <c r="C83" s="158"/>
      <c r="D83" s="158"/>
      <c r="E83" s="158"/>
      <c r="F83" s="158"/>
    </row>
    <row r="84" spans="1:6" ht="15">
      <c r="A84" s="133" t="s">
        <v>619</v>
      </c>
      <c r="B84" s="109" t="s">
        <v>620</v>
      </c>
      <c r="C84" s="158"/>
      <c r="D84" s="158"/>
      <c r="E84" s="158"/>
      <c r="F84" s="158"/>
    </row>
    <row r="85" spans="1:6" ht="15">
      <c r="A85" s="133" t="s">
        <v>621</v>
      </c>
      <c r="B85" s="109" t="s">
        <v>622</v>
      </c>
      <c r="C85" s="158">
        <f>C67-C78</f>
        <v>133153</v>
      </c>
      <c r="D85" s="158"/>
      <c r="E85" s="158"/>
      <c r="F85" s="158">
        <f>SUM(C85:E85)</f>
        <v>133153</v>
      </c>
    </row>
    <row r="86" spans="1:6" ht="15">
      <c r="A86" s="133" t="s">
        <v>623</v>
      </c>
      <c r="B86" s="109" t="s">
        <v>624</v>
      </c>
      <c r="C86" s="158"/>
      <c r="D86" s="158"/>
      <c r="E86" s="158"/>
      <c r="F86" s="158"/>
    </row>
    <row r="87" spans="1:6" ht="15">
      <c r="A87" s="119" t="s">
        <v>132</v>
      </c>
      <c r="B87" s="109" t="s">
        <v>625</v>
      </c>
      <c r="C87" s="158"/>
      <c r="D87" s="158"/>
      <c r="E87" s="158"/>
      <c r="F87" s="158"/>
    </row>
    <row r="88" spans="1:6" ht="15">
      <c r="A88" s="131" t="s">
        <v>151</v>
      </c>
      <c r="B88" s="114" t="s">
        <v>627</v>
      </c>
      <c r="C88" s="159">
        <f>SUM(C82:C87)</f>
        <v>133425</v>
      </c>
      <c r="D88" s="159">
        <f>SUM(D85:D87)</f>
        <v>0</v>
      </c>
      <c r="E88" s="158"/>
      <c r="F88" s="159">
        <f>SUM(C88:E88)</f>
        <v>133425</v>
      </c>
    </row>
    <row r="89" spans="1:6" ht="15">
      <c r="A89" s="119" t="s">
        <v>628</v>
      </c>
      <c r="B89" s="109" t="s">
        <v>629</v>
      </c>
      <c r="C89" s="158"/>
      <c r="D89" s="158"/>
      <c r="E89" s="158"/>
      <c r="F89" s="158"/>
    </row>
    <row r="90" spans="1:6" ht="15">
      <c r="A90" s="119" t="s">
        <v>630</v>
      </c>
      <c r="B90" s="109" t="s">
        <v>631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133425</v>
      </c>
      <c r="D95" s="159">
        <f>SUM(D88:D94)</f>
        <v>0</v>
      </c>
      <c r="E95" s="158"/>
      <c r="F95" s="159">
        <f>SUM(C95:E95)</f>
        <v>133425</v>
      </c>
    </row>
    <row r="96" spans="1:6" ht="15.75">
      <c r="A96" s="140" t="s">
        <v>135</v>
      </c>
      <c r="B96" s="141"/>
      <c r="C96" s="159">
        <f>C66+C95</f>
        <v>133925</v>
      </c>
      <c r="D96" s="159">
        <v>0</v>
      </c>
      <c r="E96" s="158"/>
      <c r="F96" s="159">
        <f>SUM(C96:E96)</f>
        <v>133925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1" t="s">
        <v>922</v>
      </c>
      <c r="B1" s="326"/>
      <c r="C1" s="326"/>
      <c r="D1" s="326"/>
      <c r="E1" s="326"/>
      <c r="F1" s="323"/>
    </row>
    <row r="2" spans="1:8" ht="24" customHeight="1">
      <c r="A2" s="324" t="s">
        <v>181</v>
      </c>
      <c r="B2" s="322"/>
      <c r="C2" s="322"/>
      <c r="D2" s="322"/>
      <c r="E2" s="322"/>
      <c r="F2" s="323"/>
      <c r="H2" s="152"/>
    </row>
    <row r="3" ht="18">
      <c r="A3" s="97"/>
    </row>
    <row r="4" spans="1:5" ht="15">
      <c r="A4" s="98" t="s">
        <v>879</v>
      </c>
      <c r="E4" s="200" t="s">
        <v>715</v>
      </c>
    </row>
    <row r="5" spans="1:6" ht="45">
      <c r="A5" s="99" t="s">
        <v>336</v>
      </c>
      <c r="B5" s="101" t="s">
        <v>308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 customHeight="1">
      <c r="A6" s="108" t="s">
        <v>516</v>
      </c>
      <c r="B6" s="113" t="s">
        <v>517</v>
      </c>
      <c r="C6" s="158"/>
      <c r="D6" s="158"/>
      <c r="E6" s="158"/>
      <c r="F6" s="158"/>
    </row>
    <row r="7" spans="1:6" ht="15" customHeight="1">
      <c r="A7" s="109" t="s">
        <v>518</v>
      </c>
      <c r="B7" s="113" t="s">
        <v>519</v>
      </c>
      <c r="C7" s="158"/>
      <c r="D7" s="158"/>
      <c r="E7" s="158"/>
      <c r="F7" s="158"/>
    </row>
    <row r="8" spans="1:6" ht="15" customHeight="1">
      <c r="A8" s="109" t="s">
        <v>520</v>
      </c>
      <c r="B8" s="113" t="s">
        <v>521</v>
      </c>
      <c r="C8" s="158"/>
      <c r="D8" s="158"/>
      <c r="E8" s="158"/>
      <c r="F8" s="158"/>
    </row>
    <row r="9" spans="1:6" ht="15" customHeight="1">
      <c r="A9" s="109" t="s">
        <v>522</v>
      </c>
      <c r="B9" s="113" t="s">
        <v>523</v>
      </c>
      <c r="C9" s="158"/>
      <c r="D9" s="158"/>
      <c r="E9" s="158"/>
      <c r="F9" s="158"/>
    </row>
    <row r="10" spans="1:6" ht="15" customHeight="1">
      <c r="A10" s="109" t="s">
        <v>524</v>
      </c>
      <c r="B10" s="113" t="s">
        <v>525</v>
      </c>
      <c r="C10" s="158"/>
      <c r="D10" s="158"/>
      <c r="E10" s="158"/>
      <c r="F10" s="158"/>
    </row>
    <row r="11" spans="1:6" ht="15" customHeight="1">
      <c r="A11" s="109" t="s">
        <v>526</v>
      </c>
      <c r="B11" s="113" t="s">
        <v>527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528</v>
      </c>
      <c r="C12" s="158"/>
      <c r="D12" s="158"/>
      <c r="E12" s="158"/>
      <c r="F12" s="158"/>
    </row>
    <row r="13" spans="1:6" ht="15" customHeight="1">
      <c r="A13" s="109" t="s">
        <v>529</v>
      </c>
      <c r="B13" s="113" t="s">
        <v>530</v>
      </c>
      <c r="C13" s="158"/>
      <c r="D13" s="158"/>
      <c r="E13" s="158"/>
      <c r="F13" s="158"/>
    </row>
    <row r="14" spans="1:6" ht="15" customHeight="1">
      <c r="A14" s="109" t="s">
        <v>531</v>
      </c>
      <c r="B14" s="113" t="s">
        <v>532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533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534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535</v>
      </c>
      <c r="C17" s="158">
        <v>60000</v>
      </c>
      <c r="D17" s="158"/>
      <c r="E17" s="158"/>
      <c r="F17" s="158">
        <f>SUM(C17:E17)</f>
        <v>60000</v>
      </c>
    </row>
    <row r="18" spans="1:6" ht="15" customHeight="1">
      <c r="A18" s="117" t="s">
        <v>138</v>
      </c>
      <c r="B18" s="126" t="s">
        <v>536</v>
      </c>
      <c r="C18" s="159">
        <f>SUM(C15:C17)</f>
        <v>60000</v>
      </c>
      <c r="D18" s="159">
        <f>SUM(D15:D17)</f>
        <v>0</v>
      </c>
      <c r="E18" s="158"/>
      <c r="F18" s="159">
        <f>SUM(C18:E18)</f>
        <v>60000</v>
      </c>
    </row>
    <row r="19" spans="1:6" ht="15" customHeight="1">
      <c r="A19" s="109" t="s">
        <v>105</v>
      </c>
      <c r="B19" s="113" t="s">
        <v>545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546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547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548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549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550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551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554</v>
      </c>
      <c r="C26" s="158"/>
      <c r="D26" s="158"/>
      <c r="E26" s="158"/>
      <c r="F26" s="158"/>
    </row>
    <row r="27" spans="1:6" ht="15" customHeight="1">
      <c r="A27" s="109" t="s">
        <v>555</v>
      </c>
      <c r="B27" s="113" t="s">
        <v>556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557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562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565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566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567</v>
      </c>
      <c r="C32" s="158"/>
      <c r="D32" s="158"/>
      <c r="E32" s="158"/>
      <c r="F32" s="158"/>
    </row>
    <row r="33" spans="1:6" ht="15" customHeight="1">
      <c r="A33" s="119" t="s">
        <v>568</v>
      </c>
      <c r="B33" s="113" t="s">
        <v>569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570</v>
      </c>
      <c r="C34" s="158">
        <v>1850</v>
      </c>
      <c r="D34" s="158"/>
      <c r="E34" s="158"/>
      <c r="F34" s="158">
        <f>SUM(C34:E34)</f>
        <v>1850</v>
      </c>
    </row>
    <row r="35" spans="1:6" ht="15" customHeight="1">
      <c r="A35" s="119" t="s">
        <v>116</v>
      </c>
      <c r="B35" s="113" t="s">
        <v>571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572</v>
      </c>
      <c r="C36" s="158"/>
      <c r="D36" s="158"/>
      <c r="E36" s="158"/>
      <c r="F36" s="158"/>
    </row>
    <row r="37" spans="1:6" ht="15" customHeight="1">
      <c r="A37" s="119" t="s">
        <v>573</v>
      </c>
      <c r="B37" s="113" t="s">
        <v>574</v>
      </c>
      <c r="C37" s="158"/>
      <c r="D37" s="158"/>
      <c r="E37" s="158"/>
      <c r="F37" s="158"/>
    </row>
    <row r="38" spans="1:6" ht="15" customHeight="1">
      <c r="A38" s="119" t="s">
        <v>575</v>
      </c>
      <c r="B38" s="113" t="s">
        <v>576</v>
      </c>
      <c r="C38" s="158"/>
      <c r="D38" s="158"/>
      <c r="E38" s="158"/>
      <c r="F38" s="158"/>
    </row>
    <row r="39" spans="1:6" ht="15" customHeight="1">
      <c r="A39" s="119" t="s">
        <v>577</v>
      </c>
      <c r="B39" s="113" t="s">
        <v>578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579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580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581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582</v>
      </c>
      <c r="C43" s="159">
        <f>SUM(C33:C42)</f>
        <v>1850</v>
      </c>
      <c r="D43" s="159">
        <f>SUM(D34:D42)</f>
        <v>0</v>
      </c>
      <c r="E43" s="158"/>
      <c r="F43" s="159">
        <f>SUM(C43:E43)</f>
        <v>1850</v>
      </c>
    </row>
    <row r="44" spans="1:6" ht="15" customHeight="1">
      <c r="A44" s="119" t="s">
        <v>591</v>
      </c>
      <c r="B44" s="113" t="s">
        <v>592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593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594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595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61850</v>
      </c>
      <c r="D48" s="158"/>
      <c r="E48" s="158"/>
      <c r="F48" s="158">
        <f>SUM(C48:E48)</f>
        <v>61850</v>
      </c>
    </row>
    <row r="49" spans="1:6" ht="15" customHeight="1">
      <c r="A49" s="109" t="s">
        <v>537</v>
      </c>
      <c r="B49" s="113" t="s">
        <v>538</v>
      </c>
      <c r="C49" s="158"/>
      <c r="D49" s="158"/>
      <c r="E49" s="158"/>
      <c r="F49" s="158"/>
    </row>
    <row r="50" spans="1:6" ht="15" customHeight="1">
      <c r="A50" s="109" t="s">
        <v>539</v>
      </c>
      <c r="B50" s="113" t="s">
        <v>540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541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542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543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544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583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584</v>
      </c>
      <c r="C56" s="158"/>
      <c r="D56" s="158"/>
      <c r="E56" s="158"/>
      <c r="F56" s="158"/>
    </row>
    <row r="57" spans="1:6" ht="15" customHeight="1">
      <c r="A57" s="119" t="s">
        <v>585</v>
      </c>
      <c r="B57" s="113" t="s">
        <v>586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587</v>
      </c>
      <c r="C58" s="158"/>
      <c r="D58" s="158"/>
      <c r="E58" s="158"/>
      <c r="F58" s="158"/>
    </row>
    <row r="59" spans="1:6" ht="15" customHeight="1">
      <c r="A59" s="119" t="s">
        <v>588</v>
      </c>
      <c r="B59" s="113" t="s">
        <v>589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590</v>
      </c>
      <c r="C60" s="158"/>
      <c r="D60" s="158"/>
      <c r="E60" s="158"/>
      <c r="F60" s="158"/>
    </row>
    <row r="61" spans="1:6" ht="15" customHeight="1">
      <c r="A61" s="119" t="s">
        <v>596</v>
      </c>
      <c r="B61" s="113" t="s">
        <v>597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598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599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600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601</v>
      </c>
      <c r="C66" s="159">
        <f>SUM(C48:C65)</f>
        <v>61850</v>
      </c>
      <c r="D66" s="159">
        <f>SUM(D48:D65)</f>
        <v>0</v>
      </c>
      <c r="E66" s="158"/>
      <c r="F66" s="159">
        <f>SUM(C66:E66)</f>
        <v>61850</v>
      </c>
    </row>
    <row r="67" spans="1:6" ht="15.75">
      <c r="A67" s="156" t="s">
        <v>264</v>
      </c>
      <c r="B67" s="157"/>
      <c r="C67" s="158">
        <f>'kiadások egészségügy'!C98-'bevételek egészségügy'!C66</f>
        <v>18659</v>
      </c>
      <c r="D67" s="158">
        <v>0</v>
      </c>
      <c r="E67" s="158"/>
      <c r="F67" s="158">
        <f>SUM(C67:E67)</f>
        <v>18659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602</v>
      </c>
      <c r="C69" s="158"/>
      <c r="D69" s="158"/>
      <c r="E69" s="158"/>
      <c r="F69" s="158"/>
    </row>
    <row r="70" spans="1:6" ht="15">
      <c r="A70" s="119" t="s">
        <v>603</v>
      </c>
      <c r="B70" s="109" t="s">
        <v>604</v>
      </c>
      <c r="C70" s="158"/>
      <c r="D70" s="158"/>
      <c r="E70" s="158"/>
      <c r="F70" s="158"/>
    </row>
    <row r="71" spans="1:6" ht="15">
      <c r="A71" s="133" t="s">
        <v>129</v>
      </c>
      <c r="B71" s="109" t="s">
        <v>605</v>
      </c>
      <c r="C71" s="158"/>
      <c r="D71" s="158"/>
      <c r="E71" s="158"/>
      <c r="F71" s="158"/>
    </row>
    <row r="72" spans="1:6" ht="15">
      <c r="A72" s="131" t="s">
        <v>148</v>
      </c>
      <c r="B72" s="114" t="s">
        <v>606</v>
      </c>
      <c r="C72" s="158"/>
      <c r="D72" s="158"/>
      <c r="E72" s="158"/>
      <c r="F72" s="158"/>
    </row>
    <row r="73" spans="1:6" ht="15">
      <c r="A73" s="119" t="s">
        <v>130</v>
      </c>
      <c r="B73" s="109" t="s">
        <v>607</v>
      </c>
      <c r="C73" s="158"/>
      <c r="D73" s="158"/>
      <c r="E73" s="158"/>
      <c r="F73" s="158"/>
    </row>
    <row r="74" spans="1:6" ht="15">
      <c r="A74" s="133" t="s">
        <v>608</v>
      </c>
      <c r="B74" s="109" t="s">
        <v>609</v>
      </c>
      <c r="C74" s="158"/>
      <c r="D74" s="158"/>
      <c r="E74" s="158"/>
      <c r="F74" s="158"/>
    </row>
    <row r="75" spans="1:6" ht="15">
      <c r="A75" s="119" t="s">
        <v>131</v>
      </c>
      <c r="B75" s="109" t="s">
        <v>610</v>
      </c>
      <c r="C75" s="158"/>
      <c r="D75" s="158"/>
      <c r="E75" s="158"/>
      <c r="F75" s="158"/>
    </row>
    <row r="76" spans="1:6" ht="15">
      <c r="A76" s="133" t="s">
        <v>611</v>
      </c>
      <c r="B76" s="109" t="s">
        <v>612</v>
      </c>
      <c r="C76" s="158"/>
      <c r="D76" s="158"/>
      <c r="E76" s="158"/>
      <c r="F76" s="158"/>
    </row>
    <row r="77" spans="1:6" ht="15">
      <c r="A77" s="135" t="s">
        <v>149</v>
      </c>
      <c r="B77" s="114" t="s">
        <v>613</v>
      </c>
      <c r="C77" s="158"/>
      <c r="D77" s="158"/>
      <c r="E77" s="158"/>
      <c r="F77" s="158"/>
    </row>
    <row r="78" spans="1:6" ht="15">
      <c r="A78" s="109" t="s">
        <v>262</v>
      </c>
      <c r="B78" s="109" t="s">
        <v>614</v>
      </c>
      <c r="C78" s="277">
        <v>1624</v>
      </c>
      <c r="D78" s="277"/>
      <c r="E78" s="277"/>
      <c r="F78" s="277">
        <f>SUM(C78:E78)</f>
        <v>1624</v>
      </c>
    </row>
    <row r="79" spans="1:6" ht="15">
      <c r="A79" s="109" t="s">
        <v>263</v>
      </c>
      <c r="B79" s="109" t="s">
        <v>614</v>
      </c>
      <c r="C79" s="277"/>
      <c r="D79" s="277"/>
      <c r="E79" s="277"/>
      <c r="F79" s="277"/>
    </row>
    <row r="80" spans="1:6" ht="15">
      <c r="A80" s="109" t="s">
        <v>260</v>
      </c>
      <c r="B80" s="109" t="s">
        <v>615</v>
      </c>
      <c r="C80" s="277"/>
      <c r="D80" s="277"/>
      <c r="E80" s="277"/>
      <c r="F80" s="277"/>
    </row>
    <row r="81" spans="1:6" ht="15">
      <c r="A81" s="109" t="s">
        <v>261</v>
      </c>
      <c r="B81" s="109" t="s">
        <v>615</v>
      </c>
      <c r="C81" s="277"/>
      <c r="D81" s="277"/>
      <c r="E81" s="277"/>
      <c r="F81" s="277"/>
    </row>
    <row r="82" spans="1:6" ht="15">
      <c r="A82" s="114" t="s">
        <v>150</v>
      </c>
      <c r="B82" s="114" t="s">
        <v>616</v>
      </c>
      <c r="C82" s="278">
        <f>SUM(C78:C81)</f>
        <v>1624</v>
      </c>
      <c r="D82" s="278"/>
      <c r="E82" s="278"/>
      <c r="F82" s="278">
        <f>SUM(C82:E82)</f>
        <v>1624</v>
      </c>
    </row>
    <row r="83" spans="1:6" ht="15">
      <c r="A83" s="133" t="s">
        <v>617</v>
      </c>
      <c r="B83" s="109" t="s">
        <v>618</v>
      </c>
      <c r="C83" s="158"/>
      <c r="D83" s="158"/>
      <c r="E83" s="158"/>
      <c r="F83" s="158"/>
    </row>
    <row r="84" spans="1:6" ht="15">
      <c r="A84" s="133" t="s">
        <v>619</v>
      </c>
      <c r="B84" s="109" t="s">
        <v>620</v>
      </c>
      <c r="C84" s="158"/>
      <c r="D84" s="158"/>
      <c r="E84" s="158"/>
      <c r="F84" s="158"/>
    </row>
    <row r="85" spans="1:6" ht="15">
      <c r="A85" s="133" t="s">
        <v>621</v>
      </c>
      <c r="B85" s="109" t="s">
        <v>622</v>
      </c>
      <c r="C85" s="158">
        <v>19103</v>
      </c>
      <c r="D85" s="158"/>
      <c r="E85" s="158"/>
      <c r="F85" s="158">
        <f>SUM(C85:E85)</f>
        <v>19103</v>
      </c>
    </row>
    <row r="86" spans="1:6" ht="15">
      <c r="A86" s="133" t="s">
        <v>623</v>
      </c>
      <c r="B86" s="109" t="s">
        <v>624</v>
      </c>
      <c r="C86" s="158"/>
      <c r="D86" s="158"/>
      <c r="E86" s="158"/>
      <c r="F86" s="158"/>
    </row>
    <row r="87" spans="1:6" ht="15">
      <c r="A87" s="119" t="s">
        <v>132</v>
      </c>
      <c r="B87" s="109" t="s">
        <v>625</v>
      </c>
      <c r="C87" s="158"/>
      <c r="D87" s="158"/>
      <c r="E87" s="158"/>
      <c r="F87" s="158"/>
    </row>
    <row r="88" spans="1:6" ht="15">
      <c r="A88" s="131" t="s">
        <v>151</v>
      </c>
      <c r="B88" s="114" t="s">
        <v>627</v>
      </c>
      <c r="C88" s="159">
        <f>SUM(C82:C87)</f>
        <v>20727</v>
      </c>
      <c r="D88" s="159">
        <f>SUM(D85:D87)</f>
        <v>0</v>
      </c>
      <c r="E88" s="158"/>
      <c r="F88" s="159">
        <f>SUM(C88:E88)</f>
        <v>20727</v>
      </c>
    </row>
    <row r="89" spans="1:6" ht="15">
      <c r="A89" s="119" t="s">
        <v>628</v>
      </c>
      <c r="B89" s="109" t="s">
        <v>629</v>
      </c>
      <c r="C89" s="158"/>
      <c r="D89" s="158"/>
      <c r="E89" s="158"/>
      <c r="F89" s="158"/>
    </row>
    <row r="90" spans="1:6" ht="15">
      <c r="A90" s="119" t="s">
        <v>630</v>
      </c>
      <c r="B90" s="109" t="s">
        <v>631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20727</v>
      </c>
      <c r="D95" s="159">
        <f>SUM(D88:D94)</f>
        <v>0</v>
      </c>
      <c r="E95" s="158"/>
      <c r="F95" s="159">
        <f>SUM(C95:E95)</f>
        <v>20727</v>
      </c>
    </row>
    <row r="96" spans="1:6" ht="15.75">
      <c r="A96" s="140" t="s">
        <v>135</v>
      </c>
      <c r="B96" s="141"/>
      <c r="C96" s="159">
        <f>C66+C95</f>
        <v>82577</v>
      </c>
      <c r="D96" s="159">
        <v>0</v>
      </c>
      <c r="E96" s="158"/>
      <c r="F96" s="159">
        <f>SUM(C96:E96)</f>
        <v>82577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1" t="s">
        <v>922</v>
      </c>
      <c r="B1" s="326"/>
      <c r="C1" s="326"/>
      <c r="D1" s="326"/>
      <c r="E1" s="326"/>
      <c r="F1" s="323"/>
    </row>
    <row r="2" spans="1:8" ht="24" customHeight="1">
      <c r="A2" s="324" t="s">
        <v>181</v>
      </c>
      <c r="B2" s="322"/>
      <c r="C2" s="322"/>
      <c r="D2" s="322"/>
      <c r="E2" s="322"/>
      <c r="F2" s="323"/>
      <c r="H2" s="152"/>
    </row>
    <row r="3" ht="18">
      <c r="A3" s="97"/>
    </row>
    <row r="4" spans="1:5" ht="15">
      <c r="A4" s="98" t="s">
        <v>880</v>
      </c>
      <c r="E4" s="200" t="s">
        <v>714</v>
      </c>
    </row>
    <row r="5" spans="1:6" ht="45">
      <c r="A5" s="99" t="s">
        <v>336</v>
      </c>
      <c r="B5" s="101" t="s">
        <v>308</v>
      </c>
      <c r="C5" s="102" t="s">
        <v>722</v>
      </c>
      <c r="D5" s="102" t="s">
        <v>723</v>
      </c>
      <c r="E5" s="102" t="s">
        <v>215</v>
      </c>
      <c r="F5" s="103" t="s">
        <v>292</v>
      </c>
    </row>
    <row r="6" spans="1:6" ht="15" customHeight="1">
      <c r="A6" s="108" t="s">
        <v>516</v>
      </c>
      <c r="B6" s="113" t="s">
        <v>517</v>
      </c>
      <c r="C6" s="158"/>
      <c r="D6" s="158"/>
      <c r="E6" s="158"/>
      <c r="F6" s="158"/>
    </row>
    <row r="7" spans="1:6" ht="15" customHeight="1">
      <c r="A7" s="109" t="s">
        <v>518</v>
      </c>
      <c r="B7" s="113" t="s">
        <v>519</v>
      </c>
      <c r="C7" s="158"/>
      <c r="D7" s="158"/>
      <c r="E7" s="158"/>
      <c r="F7" s="158"/>
    </row>
    <row r="8" spans="1:6" ht="15" customHeight="1">
      <c r="A8" s="109" t="s">
        <v>520</v>
      </c>
      <c r="B8" s="113" t="s">
        <v>521</v>
      </c>
      <c r="C8" s="158"/>
      <c r="D8" s="158"/>
      <c r="E8" s="158"/>
      <c r="F8" s="158"/>
    </row>
    <row r="9" spans="1:6" ht="15" customHeight="1">
      <c r="A9" s="109" t="s">
        <v>522</v>
      </c>
      <c r="B9" s="113" t="s">
        <v>523</v>
      </c>
      <c r="C9" s="158"/>
      <c r="D9" s="158"/>
      <c r="E9" s="158"/>
      <c r="F9" s="158"/>
    </row>
    <row r="10" spans="1:6" ht="15" customHeight="1">
      <c r="A10" s="109" t="s">
        <v>524</v>
      </c>
      <c r="B10" s="113" t="s">
        <v>525</v>
      </c>
      <c r="C10" s="158"/>
      <c r="D10" s="158"/>
      <c r="E10" s="158"/>
      <c r="F10" s="158"/>
    </row>
    <row r="11" spans="1:6" ht="15" customHeight="1">
      <c r="A11" s="109" t="s">
        <v>526</v>
      </c>
      <c r="B11" s="113" t="s">
        <v>527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528</v>
      </c>
      <c r="C12" s="158"/>
      <c r="D12" s="158"/>
      <c r="E12" s="158"/>
      <c r="F12" s="158"/>
    </row>
    <row r="13" spans="1:6" ht="15" customHeight="1">
      <c r="A13" s="109" t="s">
        <v>529</v>
      </c>
      <c r="B13" s="113" t="s">
        <v>530</v>
      </c>
      <c r="C13" s="158"/>
      <c r="D13" s="158"/>
      <c r="E13" s="158"/>
      <c r="F13" s="158"/>
    </row>
    <row r="14" spans="1:6" ht="15" customHeight="1">
      <c r="A14" s="109" t="s">
        <v>531</v>
      </c>
      <c r="B14" s="113" t="s">
        <v>532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533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534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535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138</v>
      </c>
      <c r="B18" s="126" t="s">
        <v>536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105</v>
      </c>
      <c r="B19" s="113" t="s">
        <v>545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546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547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548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549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550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551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554</v>
      </c>
      <c r="C26" s="158"/>
      <c r="D26" s="158"/>
      <c r="E26" s="158"/>
      <c r="F26" s="158"/>
    </row>
    <row r="27" spans="1:6" ht="15" customHeight="1">
      <c r="A27" s="109" t="s">
        <v>555</v>
      </c>
      <c r="B27" s="113" t="s">
        <v>556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557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562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565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566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567</v>
      </c>
      <c r="C32" s="158"/>
      <c r="D32" s="158"/>
      <c r="E32" s="158"/>
      <c r="F32" s="158"/>
    </row>
    <row r="33" spans="1:6" ht="15" customHeight="1">
      <c r="A33" s="119" t="s">
        <v>568</v>
      </c>
      <c r="B33" s="113" t="s">
        <v>569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570</v>
      </c>
      <c r="C34" s="158"/>
      <c r="D34" s="158"/>
      <c r="E34" s="158"/>
      <c r="F34" s="158"/>
    </row>
    <row r="35" spans="1:6" ht="15" customHeight="1">
      <c r="A35" s="119" t="s">
        <v>116</v>
      </c>
      <c r="B35" s="113" t="s">
        <v>571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572</v>
      </c>
      <c r="C36" s="158"/>
      <c r="D36" s="158"/>
      <c r="E36" s="158"/>
      <c r="F36" s="158"/>
    </row>
    <row r="37" spans="1:6" ht="15" customHeight="1">
      <c r="A37" s="119" t="s">
        <v>573</v>
      </c>
      <c r="B37" s="113" t="s">
        <v>574</v>
      </c>
      <c r="C37" s="158">
        <v>2268</v>
      </c>
      <c r="D37" s="158"/>
      <c r="E37" s="158"/>
      <c r="F37" s="158">
        <f>SUM(C37:E37)</f>
        <v>2268</v>
      </c>
    </row>
    <row r="38" spans="1:6" ht="15" customHeight="1">
      <c r="A38" s="119" t="s">
        <v>575</v>
      </c>
      <c r="B38" s="113" t="s">
        <v>576</v>
      </c>
      <c r="C38" s="158">
        <v>424</v>
      </c>
      <c r="D38" s="158"/>
      <c r="E38" s="158"/>
      <c r="F38" s="158">
        <f>SUM(C38:E38)</f>
        <v>424</v>
      </c>
    </row>
    <row r="39" spans="1:6" ht="15" customHeight="1">
      <c r="A39" s="119" t="s">
        <v>577</v>
      </c>
      <c r="B39" s="113" t="s">
        <v>578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579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580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581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582</v>
      </c>
      <c r="C43" s="159">
        <f>SUM(C33:C42)</f>
        <v>2692</v>
      </c>
      <c r="D43" s="159">
        <f>SUM(D34:D42)</f>
        <v>0</v>
      </c>
      <c r="E43" s="158"/>
      <c r="F43" s="159">
        <f>SUM(C43:E43)</f>
        <v>2692</v>
      </c>
    </row>
    <row r="44" spans="1:6" ht="15" customHeight="1">
      <c r="A44" s="119" t="s">
        <v>591</v>
      </c>
      <c r="B44" s="113" t="s">
        <v>592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593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594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595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2692</v>
      </c>
      <c r="D48" s="158"/>
      <c r="E48" s="158"/>
      <c r="F48" s="158">
        <f>SUM(C48:E48)</f>
        <v>2692</v>
      </c>
    </row>
    <row r="49" spans="1:6" ht="15" customHeight="1">
      <c r="A49" s="109" t="s">
        <v>537</v>
      </c>
      <c r="B49" s="113" t="s">
        <v>538</v>
      </c>
      <c r="C49" s="158"/>
      <c r="D49" s="158"/>
      <c r="E49" s="158"/>
      <c r="F49" s="158"/>
    </row>
    <row r="50" spans="1:6" ht="15" customHeight="1">
      <c r="A50" s="109" t="s">
        <v>539</v>
      </c>
      <c r="B50" s="113" t="s">
        <v>540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541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542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543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544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583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584</v>
      </c>
      <c r="C56" s="158"/>
      <c r="D56" s="158"/>
      <c r="E56" s="158"/>
      <c r="F56" s="158"/>
    </row>
    <row r="57" spans="1:6" ht="15" customHeight="1">
      <c r="A57" s="119" t="s">
        <v>585</v>
      </c>
      <c r="B57" s="113" t="s">
        <v>586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587</v>
      </c>
      <c r="C58" s="158"/>
      <c r="D58" s="158"/>
      <c r="E58" s="158"/>
      <c r="F58" s="158"/>
    </row>
    <row r="59" spans="1:6" ht="15" customHeight="1">
      <c r="A59" s="119" t="s">
        <v>588</v>
      </c>
      <c r="B59" s="113" t="s">
        <v>589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590</v>
      </c>
      <c r="C60" s="158"/>
      <c r="D60" s="158"/>
      <c r="E60" s="158"/>
      <c r="F60" s="158"/>
    </row>
    <row r="61" spans="1:6" ht="15" customHeight="1">
      <c r="A61" s="119" t="s">
        <v>596</v>
      </c>
      <c r="B61" s="113" t="s">
        <v>597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598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599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600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601</v>
      </c>
      <c r="C66" s="159">
        <f>C48+C65</f>
        <v>2692</v>
      </c>
      <c r="D66" s="159">
        <f>SUM(D48:D65)</f>
        <v>0</v>
      </c>
      <c r="E66" s="158"/>
      <c r="F66" s="159">
        <f>SUM(C66:E66)</f>
        <v>2692</v>
      </c>
    </row>
    <row r="67" spans="1:6" ht="15.75">
      <c r="A67" s="156" t="s">
        <v>264</v>
      </c>
      <c r="B67" s="157"/>
      <c r="C67" s="158">
        <f>'kiadások óvoda'!C74-'bevételek óvoda'!C66</f>
        <v>155022</v>
      </c>
      <c r="D67" s="158">
        <v>0</v>
      </c>
      <c r="E67" s="158"/>
      <c r="F67" s="158">
        <f>SUM(C67:E67)</f>
        <v>155022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602</v>
      </c>
      <c r="C69" s="158"/>
      <c r="D69" s="158"/>
      <c r="E69" s="158"/>
      <c r="F69" s="158"/>
    </row>
    <row r="70" spans="1:6" ht="15">
      <c r="A70" s="119" t="s">
        <v>603</v>
      </c>
      <c r="B70" s="109" t="s">
        <v>604</v>
      </c>
      <c r="C70" s="158"/>
      <c r="D70" s="158"/>
      <c r="E70" s="158"/>
      <c r="F70" s="158"/>
    </row>
    <row r="71" spans="1:6" ht="15">
      <c r="A71" s="133" t="s">
        <v>129</v>
      </c>
      <c r="B71" s="109" t="s">
        <v>605</v>
      </c>
      <c r="C71" s="158"/>
      <c r="D71" s="158"/>
      <c r="E71" s="158"/>
      <c r="F71" s="158"/>
    </row>
    <row r="72" spans="1:6" ht="15">
      <c r="A72" s="131" t="s">
        <v>148</v>
      </c>
      <c r="B72" s="114" t="s">
        <v>606</v>
      </c>
      <c r="C72" s="158"/>
      <c r="D72" s="158"/>
      <c r="E72" s="158"/>
      <c r="F72" s="158"/>
    </row>
    <row r="73" spans="1:6" ht="15">
      <c r="A73" s="119" t="s">
        <v>130</v>
      </c>
      <c r="B73" s="109" t="s">
        <v>607</v>
      </c>
      <c r="C73" s="158"/>
      <c r="D73" s="158"/>
      <c r="E73" s="158"/>
      <c r="F73" s="158"/>
    </row>
    <row r="74" spans="1:6" ht="15">
      <c r="A74" s="133" t="s">
        <v>608</v>
      </c>
      <c r="B74" s="109" t="s">
        <v>609</v>
      </c>
      <c r="C74" s="158"/>
      <c r="D74" s="158"/>
      <c r="E74" s="158"/>
      <c r="F74" s="158"/>
    </row>
    <row r="75" spans="1:6" ht="15">
      <c r="A75" s="119" t="s">
        <v>131</v>
      </c>
      <c r="B75" s="109" t="s">
        <v>610</v>
      </c>
      <c r="C75" s="158"/>
      <c r="D75" s="158"/>
      <c r="E75" s="158"/>
      <c r="F75" s="158"/>
    </row>
    <row r="76" spans="1:6" ht="15">
      <c r="A76" s="133" t="s">
        <v>611</v>
      </c>
      <c r="B76" s="109" t="s">
        <v>612</v>
      </c>
      <c r="C76" s="158"/>
      <c r="D76" s="158"/>
      <c r="E76" s="158"/>
      <c r="F76" s="158"/>
    </row>
    <row r="77" spans="1:6" ht="15">
      <c r="A77" s="135" t="s">
        <v>149</v>
      </c>
      <c r="B77" s="114" t="s">
        <v>613</v>
      </c>
      <c r="C77" s="158"/>
      <c r="D77" s="158"/>
      <c r="E77" s="158"/>
      <c r="F77" s="158"/>
    </row>
    <row r="78" spans="1:6" ht="15">
      <c r="A78" s="109" t="s">
        <v>262</v>
      </c>
      <c r="B78" s="109" t="s">
        <v>614</v>
      </c>
      <c r="C78" s="277">
        <v>2961</v>
      </c>
      <c r="D78" s="277"/>
      <c r="E78" s="277"/>
      <c r="F78" s="277">
        <f>SUM(C78:E78)</f>
        <v>2961</v>
      </c>
    </row>
    <row r="79" spans="1:6" ht="15">
      <c r="A79" s="109" t="s">
        <v>263</v>
      </c>
      <c r="B79" s="109" t="s">
        <v>614</v>
      </c>
      <c r="C79" s="277"/>
      <c r="D79" s="277"/>
      <c r="E79" s="277"/>
      <c r="F79" s="277"/>
    </row>
    <row r="80" spans="1:6" ht="15">
      <c r="A80" s="109" t="s">
        <v>260</v>
      </c>
      <c r="B80" s="109" t="s">
        <v>615</v>
      </c>
      <c r="C80" s="277"/>
      <c r="D80" s="277"/>
      <c r="E80" s="277"/>
      <c r="F80" s="277"/>
    </row>
    <row r="81" spans="1:6" ht="15">
      <c r="A81" s="109" t="s">
        <v>261</v>
      </c>
      <c r="B81" s="109" t="s">
        <v>615</v>
      </c>
      <c r="C81" s="277"/>
      <c r="D81" s="277"/>
      <c r="E81" s="277"/>
      <c r="F81" s="277"/>
    </row>
    <row r="82" spans="1:6" ht="15">
      <c r="A82" s="114" t="s">
        <v>150</v>
      </c>
      <c r="B82" s="114" t="s">
        <v>616</v>
      </c>
      <c r="C82" s="278">
        <f>SUM(C78:C81)</f>
        <v>2961</v>
      </c>
      <c r="D82" s="278"/>
      <c r="E82" s="278"/>
      <c r="F82" s="278">
        <f>SUM(C82:E82)</f>
        <v>2961</v>
      </c>
    </row>
    <row r="83" spans="1:6" ht="15">
      <c r="A83" s="133" t="s">
        <v>617</v>
      </c>
      <c r="B83" s="109" t="s">
        <v>618</v>
      </c>
      <c r="C83" s="158"/>
      <c r="D83" s="158"/>
      <c r="E83" s="158"/>
      <c r="F83" s="158"/>
    </row>
    <row r="84" spans="1:6" ht="15">
      <c r="A84" s="133" t="s">
        <v>619</v>
      </c>
      <c r="B84" s="109" t="s">
        <v>620</v>
      </c>
      <c r="C84" s="158"/>
      <c r="D84" s="158"/>
      <c r="E84" s="158"/>
      <c r="F84" s="158"/>
    </row>
    <row r="85" spans="1:6" ht="15">
      <c r="A85" s="133" t="s">
        <v>621</v>
      </c>
      <c r="B85" s="109" t="s">
        <v>622</v>
      </c>
      <c r="C85" s="158">
        <f>C67-C78</f>
        <v>152061</v>
      </c>
      <c r="D85" s="158"/>
      <c r="E85" s="158"/>
      <c r="F85" s="158">
        <f>SUM(C85:E85)</f>
        <v>152061</v>
      </c>
    </row>
    <row r="86" spans="1:6" ht="15">
      <c r="A86" s="133" t="s">
        <v>623</v>
      </c>
      <c r="B86" s="109" t="s">
        <v>624</v>
      </c>
      <c r="C86" s="158"/>
      <c r="D86" s="158"/>
      <c r="E86" s="158"/>
      <c r="F86" s="158"/>
    </row>
    <row r="87" spans="1:6" ht="15">
      <c r="A87" s="119" t="s">
        <v>132</v>
      </c>
      <c r="B87" s="109" t="s">
        <v>625</v>
      </c>
      <c r="C87" s="158"/>
      <c r="D87" s="158"/>
      <c r="E87" s="158"/>
      <c r="F87" s="158"/>
    </row>
    <row r="88" spans="1:6" ht="15">
      <c r="A88" s="131" t="s">
        <v>151</v>
      </c>
      <c r="B88" s="114" t="s">
        <v>627</v>
      </c>
      <c r="C88" s="159">
        <f>SUM(C82:C87)</f>
        <v>155022</v>
      </c>
      <c r="D88" s="159">
        <f>SUM(D85:D87)</f>
        <v>0</v>
      </c>
      <c r="E88" s="158"/>
      <c r="F88" s="159">
        <f>SUM(C88:E88)</f>
        <v>155022</v>
      </c>
    </row>
    <row r="89" spans="1:6" ht="15">
      <c r="A89" s="119" t="s">
        <v>628</v>
      </c>
      <c r="B89" s="109" t="s">
        <v>629</v>
      </c>
      <c r="C89" s="158"/>
      <c r="D89" s="158"/>
      <c r="E89" s="158"/>
      <c r="F89" s="158"/>
    </row>
    <row r="90" spans="1:6" ht="15">
      <c r="A90" s="119" t="s">
        <v>630</v>
      </c>
      <c r="B90" s="109" t="s">
        <v>631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155022</v>
      </c>
      <c r="D95" s="159">
        <f>SUM(D88:D94)</f>
        <v>0</v>
      </c>
      <c r="E95" s="158"/>
      <c r="F95" s="159">
        <f>SUM(C95:E95)</f>
        <v>155022</v>
      </c>
    </row>
    <row r="96" spans="1:6" ht="15.75">
      <c r="A96" s="140" t="s">
        <v>135</v>
      </c>
      <c r="B96" s="141"/>
      <c r="C96" s="159">
        <f>C66+C95</f>
        <v>157714</v>
      </c>
      <c r="D96" s="159">
        <v>0</v>
      </c>
      <c r="E96" s="158"/>
      <c r="F96" s="159">
        <f>SUM(C96:E96)</f>
        <v>157714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1" t="s">
        <v>922</v>
      </c>
      <c r="B1" s="326"/>
      <c r="C1" s="326"/>
      <c r="D1" s="326"/>
      <c r="E1" s="326"/>
      <c r="F1" s="323"/>
    </row>
    <row r="2" spans="1:8" ht="24" customHeight="1">
      <c r="A2" s="324" t="s">
        <v>181</v>
      </c>
      <c r="B2" s="322"/>
      <c r="C2" s="322"/>
      <c r="D2" s="322"/>
      <c r="E2" s="322"/>
      <c r="F2" s="323"/>
      <c r="H2" s="152"/>
    </row>
    <row r="3" ht="18">
      <c r="A3" s="97"/>
    </row>
    <row r="4" spans="1:5" ht="15">
      <c r="A4" s="98" t="s">
        <v>632</v>
      </c>
      <c r="E4" s="200" t="s">
        <v>713</v>
      </c>
    </row>
    <row r="5" spans="1:6" ht="45">
      <c r="A5" s="99" t="s">
        <v>336</v>
      </c>
      <c r="B5" s="101" t="s">
        <v>308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 customHeight="1">
      <c r="A6" s="108" t="s">
        <v>516</v>
      </c>
      <c r="B6" s="113" t="s">
        <v>517</v>
      </c>
      <c r="C6" s="158"/>
      <c r="D6" s="158"/>
      <c r="E6" s="158"/>
      <c r="F6" s="158"/>
    </row>
    <row r="7" spans="1:6" ht="15" customHeight="1">
      <c r="A7" s="109" t="s">
        <v>518</v>
      </c>
      <c r="B7" s="113" t="s">
        <v>519</v>
      </c>
      <c r="C7" s="158"/>
      <c r="D7" s="158"/>
      <c r="E7" s="158"/>
      <c r="F7" s="158"/>
    </row>
    <row r="8" spans="1:6" ht="15" customHeight="1">
      <c r="A8" s="109" t="s">
        <v>520</v>
      </c>
      <c r="B8" s="113" t="s">
        <v>521</v>
      </c>
      <c r="C8" s="158"/>
      <c r="D8" s="158"/>
      <c r="E8" s="158"/>
      <c r="F8" s="158"/>
    </row>
    <row r="9" spans="1:6" ht="15" customHeight="1">
      <c r="A9" s="109" t="s">
        <v>522</v>
      </c>
      <c r="B9" s="113" t="s">
        <v>523</v>
      </c>
      <c r="C9" s="158"/>
      <c r="D9" s="158"/>
      <c r="E9" s="158"/>
      <c r="F9" s="158"/>
    </row>
    <row r="10" spans="1:6" ht="15" customHeight="1">
      <c r="A10" s="109" t="s">
        <v>524</v>
      </c>
      <c r="B10" s="113" t="s">
        <v>525</v>
      </c>
      <c r="C10" s="158"/>
      <c r="D10" s="158"/>
      <c r="E10" s="158"/>
      <c r="F10" s="158"/>
    </row>
    <row r="11" spans="1:6" ht="15" customHeight="1">
      <c r="A11" s="109" t="s">
        <v>526</v>
      </c>
      <c r="B11" s="113" t="s">
        <v>527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528</v>
      </c>
      <c r="C12" s="158"/>
      <c r="D12" s="158"/>
      <c r="E12" s="158"/>
      <c r="F12" s="158"/>
    </row>
    <row r="13" spans="1:6" ht="15" customHeight="1">
      <c r="A13" s="109" t="s">
        <v>529</v>
      </c>
      <c r="B13" s="113" t="s">
        <v>530</v>
      </c>
      <c r="C13" s="158"/>
      <c r="D13" s="158"/>
      <c r="E13" s="158"/>
      <c r="F13" s="158"/>
    </row>
    <row r="14" spans="1:6" ht="15" customHeight="1">
      <c r="A14" s="109" t="s">
        <v>531</v>
      </c>
      <c r="B14" s="113" t="s">
        <v>532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533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534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535</v>
      </c>
      <c r="C17" s="158"/>
      <c r="D17" s="158"/>
      <c r="E17" s="158"/>
      <c r="F17" s="158">
        <f>SUM(C17:E17)</f>
        <v>0</v>
      </c>
    </row>
    <row r="18" spans="1:6" ht="15" customHeight="1">
      <c r="A18" s="117" t="s">
        <v>138</v>
      </c>
      <c r="B18" s="126" t="s">
        <v>536</v>
      </c>
      <c r="C18" s="159">
        <f>SUM(C15:C17)</f>
        <v>0</v>
      </c>
      <c r="D18" s="159">
        <f>SUM(D15:D17)</f>
        <v>0</v>
      </c>
      <c r="E18" s="158"/>
      <c r="F18" s="159">
        <f>SUM(C18:E18)</f>
        <v>0</v>
      </c>
    </row>
    <row r="19" spans="1:6" ht="15" customHeight="1">
      <c r="A19" s="109" t="s">
        <v>105</v>
      </c>
      <c r="B19" s="113" t="s">
        <v>545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546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547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548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549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550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551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554</v>
      </c>
      <c r="C26" s="158"/>
      <c r="D26" s="158"/>
      <c r="E26" s="158"/>
      <c r="F26" s="158"/>
    </row>
    <row r="27" spans="1:6" ht="15" customHeight="1">
      <c r="A27" s="109" t="s">
        <v>555</v>
      </c>
      <c r="B27" s="113" t="s">
        <v>556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557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562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565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566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567</v>
      </c>
      <c r="C32" s="158"/>
      <c r="D32" s="158"/>
      <c r="E32" s="158"/>
      <c r="F32" s="158"/>
    </row>
    <row r="33" spans="1:6" ht="15" customHeight="1">
      <c r="A33" s="119" t="s">
        <v>568</v>
      </c>
      <c r="B33" s="113" t="s">
        <v>569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570</v>
      </c>
      <c r="C34" s="158">
        <v>400</v>
      </c>
      <c r="D34" s="158"/>
      <c r="E34" s="158"/>
      <c r="F34" s="158">
        <f>SUM(C34:E34)</f>
        <v>400</v>
      </c>
    </row>
    <row r="35" spans="1:6" ht="15" customHeight="1">
      <c r="A35" s="119" t="s">
        <v>116</v>
      </c>
      <c r="B35" s="113" t="s">
        <v>571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572</v>
      </c>
      <c r="C36" s="158"/>
      <c r="D36" s="158"/>
      <c r="E36" s="158"/>
      <c r="F36" s="158"/>
    </row>
    <row r="37" spans="1:6" ht="15" customHeight="1">
      <c r="A37" s="119" t="s">
        <v>573</v>
      </c>
      <c r="B37" s="113" t="s">
        <v>574</v>
      </c>
      <c r="C37" s="158"/>
      <c r="D37" s="158"/>
      <c r="E37" s="158"/>
      <c r="F37" s="158"/>
    </row>
    <row r="38" spans="1:6" ht="15" customHeight="1">
      <c r="A38" s="119" t="s">
        <v>575</v>
      </c>
      <c r="B38" s="113" t="s">
        <v>576</v>
      </c>
      <c r="C38" s="158">
        <v>100</v>
      </c>
      <c r="D38" s="158"/>
      <c r="E38" s="158"/>
      <c r="F38" s="158"/>
    </row>
    <row r="39" spans="1:6" ht="15" customHeight="1">
      <c r="A39" s="119" t="s">
        <v>577</v>
      </c>
      <c r="B39" s="113" t="s">
        <v>578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579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580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581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582</v>
      </c>
      <c r="C43" s="159">
        <f>SUM(C33:C42)</f>
        <v>500</v>
      </c>
      <c r="D43" s="159">
        <f>SUM(D34:D42)</f>
        <v>0</v>
      </c>
      <c r="E43" s="158"/>
      <c r="F43" s="159">
        <f>SUM(C43:E43)</f>
        <v>500</v>
      </c>
    </row>
    <row r="44" spans="1:6" ht="15" customHeight="1">
      <c r="A44" s="119" t="s">
        <v>591</v>
      </c>
      <c r="B44" s="113" t="s">
        <v>592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593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594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595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8">
        <f>C18+C32+C43+C47</f>
        <v>500</v>
      </c>
      <c r="D48" s="158"/>
      <c r="E48" s="158"/>
      <c r="F48" s="158">
        <f>SUM(C48:E48)</f>
        <v>500</v>
      </c>
    </row>
    <row r="49" spans="1:6" ht="15" customHeight="1">
      <c r="A49" s="109" t="s">
        <v>537</v>
      </c>
      <c r="B49" s="113" t="s">
        <v>538</v>
      </c>
      <c r="C49" s="158"/>
      <c r="D49" s="158"/>
      <c r="E49" s="158"/>
      <c r="F49" s="158"/>
    </row>
    <row r="50" spans="1:6" ht="15" customHeight="1">
      <c r="A50" s="109" t="s">
        <v>539</v>
      </c>
      <c r="B50" s="113" t="s">
        <v>540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541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542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543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544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583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584</v>
      </c>
      <c r="C56" s="158"/>
      <c r="D56" s="158"/>
      <c r="E56" s="158"/>
      <c r="F56" s="158"/>
    </row>
    <row r="57" spans="1:6" ht="15" customHeight="1">
      <c r="A57" s="119" t="s">
        <v>585</v>
      </c>
      <c r="B57" s="113" t="s">
        <v>586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587</v>
      </c>
      <c r="C58" s="158"/>
      <c r="D58" s="158"/>
      <c r="E58" s="158"/>
      <c r="F58" s="158"/>
    </row>
    <row r="59" spans="1:6" ht="15" customHeight="1">
      <c r="A59" s="119" t="s">
        <v>588</v>
      </c>
      <c r="B59" s="113" t="s">
        <v>589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590</v>
      </c>
      <c r="C60" s="158"/>
      <c r="D60" s="158"/>
      <c r="E60" s="158"/>
      <c r="F60" s="158"/>
    </row>
    <row r="61" spans="1:6" ht="15" customHeight="1">
      <c r="A61" s="119" t="s">
        <v>596</v>
      </c>
      <c r="B61" s="113" t="s">
        <v>597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598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599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600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601</v>
      </c>
      <c r="C66" s="159">
        <f>SUM(C48:C65)</f>
        <v>500</v>
      </c>
      <c r="D66" s="159">
        <f>SUM(D48:D65)</f>
        <v>0</v>
      </c>
      <c r="E66" s="158"/>
      <c r="F66" s="159">
        <f>SUM(C66:E66)</f>
        <v>500</v>
      </c>
    </row>
    <row r="67" spans="1:6" ht="15.75">
      <c r="A67" s="156" t="s">
        <v>264</v>
      </c>
      <c r="B67" s="157"/>
      <c r="C67" s="158">
        <f>'kiadások könyvtár'!C98-'bevételek könyvtár'!C66</f>
        <v>26825</v>
      </c>
      <c r="D67" s="158">
        <v>0</v>
      </c>
      <c r="E67" s="158"/>
      <c r="F67" s="158">
        <f>SUM(C67:E67)</f>
        <v>26825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602</v>
      </c>
      <c r="C69" s="158"/>
      <c r="D69" s="158"/>
      <c r="E69" s="158"/>
      <c r="F69" s="158"/>
    </row>
    <row r="70" spans="1:6" ht="15">
      <c r="A70" s="119" t="s">
        <v>603</v>
      </c>
      <c r="B70" s="109" t="s">
        <v>604</v>
      </c>
      <c r="C70" s="158"/>
      <c r="D70" s="158"/>
      <c r="E70" s="158"/>
      <c r="F70" s="158"/>
    </row>
    <row r="71" spans="1:6" ht="15">
      <c r="A71" s="133" t="s">
        <v>129</v>
      </c>
      <c r="B71" s="109" t="s">
        <v>605</v>
      </c>
      <c r="C71" s="158"/>
      <c r="D71" s="158"/>
      <c r="E71" s="158"/>
      <c r="F71" s="158"/>
    </row>
    <row r="72" spans="1:6" ht="15">
      <c r="A72" s="131" t="s">
        <v>148</v>
      </c>
      <c r="B72" s="114" t="s">
        <v>606</v>
      </c>
      <c r="C72" s="158"/>
      <c r="D72" s="158"/>
      <c r="E72" s="158"/>
      <c r="F72" s="158"/>
    </row>
    <row r="73" spans="1:6" ht="15">
      <c r="A73" s="119" t="s">
        <v>130</v>
      </c>
      <c r="B73" s="109" t="s">
        <v>607</v>
      </c>
      <c r="C73" s="158"/>
      <c r="D73" s="158"/>
      <c r="E73" s="158"/>
      <c r="F73" s="158"/>
    </row>
    <row r="74" spans="1:6" ht="15">
      <c r="A74" s="133" t="s">
        <v>608</v>
      </c>
      <c r="B74" s="109" t="s">
        <v>609</v>
      </c>
      <c r="C74" s="158"/>
      <c r="D74" s="158"/>
      <c r="E74" s="158"/>
      <c r="F74" s="158"/>
    </row>
    <row r="75" spans="1:6" ht="15">
      <c r="A75" s="119" t="s">
        <v>131</v>
      </c>
      <c r="B75" s="109" t="s">
        <v>610</v>
      </c>
      <c r="C75" s="158"/>
      <c r="D75" s="158"/>
      <c r="E75" s="158"/>
      <c r="F75" s="158"/>
    </row>
    <row r="76" spans="1:6" ht="15">
      <c r="A76" s="133" t="s">
        <v>611</v>
      </c>
      <c r="B76" s="109" t="s">
        <v>612</v>
      </c>
      <c r="C76" s="158"/>
      <c r="D76" s="158"/>
      <c r="E76" s="158"/>
      <c r="F76" s="158"/>
    </row>
    <row r="77" spans="1:6" ht="15">
      <c r="A77" s="135" t="s">
        <v>149</v>
      </c>
      <c r="B77" s="114" t="s">
        <v>613</v>
      </c>
      <c r="C77" s="158"/>
      <c r="D77" s="158"/>
      <c r="E77" s="158"/>
      <c r="F77" s="158"/>
    </row>
    <row r="78" spans="1:6" ht="15">
      <c r="A78" s="109" t="s">
        <v>262</v>
      </c>
      <c r="B78" s="109" t="s">
        <v>614</v>
      </c>
      <c r="C78" s="277">
        <v>469</v>
      </c>
      <c r="D78" s="277"/>
      <c r="E78" s="277"/>
      <c r="F78" s="277">
        <f>SUM(C78:E78)</f>
        <v>469</v>
      </c>
    </row>
    <row r="79" spans="1:6" ht="15">
      <c r="A79" s="109" t="s">
        <v>263</v>
      </c>
      <c r="B79" s="109" t="s">
        <v>614</v>
      </c>
      <c r="C79" s="277"/>
      <c r="D79" s="277"/>
      <c r="E79" s="277"/>
      <c r="F79" s="277"/>
    </row>
    <row r="80" spans="1:6" ht="15">
      <c r="A80" s="109" t="s">
        <v>260</v>
      </c>
      <c r="B80" s="109" t="s">
        <v>615</v>
      </c>
      <c r="C80" s="277"/>
      <c r="D80" s="277"/>
      <c r="E80" s="277"/>
      <c r="F80" s="277"/>
    </row>
    <row r="81" spans="1:6" ht="15">
      <c r="A81" s="109" t="s">
        <v>261</v>
      </c>
      <c r="B81" s="109" t="s">
        <v>615</v>
      </c>
      <c r="C81" s="277"/>
      <c r="D81" s="277"/>
      <c r="E81" s="277"/>
      <c r="F81" s="277"/>
    </row>
    <row r="82" spans="1:6" ht="15">
      <c r="A82" s="114" t="s">
        <v>150</v>
      </c>
      <c r="B82" s="114" t="s">
        <v>616</v>
      </c>
      <c r="C82" s="278">
        <f>SUM(C78:C81)</f>
        <v>469</v>
      </c>
      <c r="D82" s="278"/>
      <c r="E82" s="278"/>
      <c r="F82" s="278">
        <f>SUM(C82:E82)</f>
        <v>469</v>
      </c>
    </row>
    <row r="83" spans="1:6" ht="15">
      <c r="A83" s="133" t="s">
        <v>617</v>
      </c>
      <c r="B83" s="109" t="s">
        <v>618</v>
      </c>
      <c r="C83" s="277"/>
      <c r="D83" s="277"/>
      <c r="E83" s="277"/>
      <c r="F83" s="277"/>
    </row>
    <row r="84" spans="1:6" ht="15">
      <c r="A84" s="133" t="s">
        <v>619</v>
      </c>
      <c r="B84" s="109" t="s">
        <v>620</v>
      </c>
      <c r="C84" s="158"/>
      <c r="D84" s="158"/>
      <c r="E84" s="158"/>
      <c r="F84" s="158"/>
    </row>
    <row r="85" spans="1:6" ht="15">
      <c r="A85" s="133" t="s">
        <v>621</v>
      </c>
      <c r="B85" s="109" t="s">
        <v>622</v>
      </c>
      <c r="C85" s="158">
        <f>C67-C78</f>
        <v>26356</v>
      </c>
      <c r="D85" s="158"/>
      <c r="E85" s="158"/>
      <c r="F85" s="158">
        <f>SUM(C85:E85)</f>
        <v>26356</v>
      </c>
    </row>
    <row r="86" spans="1:6" ht="15">
      <c r="A86" s="133" t="s">
        <v>623</v>
      </c>
      <c r="B86" s="109" t="s">
        <v>624</v>
      </c>
      <c r="C86" s="158"/>
      <c r="D86" s="158"/>
      <c r="E86" s="158"/>
      <c r="F86" s="158"/>
    </row>
    <row r="87" spans="1:6" ht="15">
      <c r="A87" s="119" t="s">
        <v>132</v>
      </c>
      <c r="B87" s="109" t="s">
        <v>625</v>
      </c>
      <c r="C87" s="158"/>
      <c r="D87" s="158"/>
      <c r="E87" s="158"/>
      <c r="F87" s="158"/>
    </row>
    <row r="88" spans="1:6" ht="15">
      <c r="A88" s="131" t="s">
        <v>151</v>
      </c>
      <c r="B88" s="114" t="s">
        <v>627</v>
      </c>
      <c r="C88" s="159">
        <f>SUM(C82:C87)</f>
        <v>26825</v>
      </c>
      <c r="D88" s="159">
        <f>SUM(D85:D87)</f>
        <v>0</v>
      </c>
      <c r="E88" s="158"/>
      <c r="F88" s="159">
        <f>SUM(C88:E88)</f>
        <v>26825</v>
      </c>
    </row>
    <row r="89" spans="1:6" ht="15">
      <c r="A89" s="119" t="s">
        <v>628</v>
      </c>
      <c r="B89" s="109" t="s">
        <v>629</v>
      </c>
      <c r="C89" s="158"/>
      <c r="D89" s="158"/>
      <c r="E89" s="158"/>
      <c r="F89" s="158"/>
    </row>
    <row r="90" spans="1:6" ht="15">
      <c r="A90" s="119" t="s">
        <v>630</v>
      </c>
      <c r="B90" s="109" t="s">
        <v>631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26825</v>
      </c>
      <c r="D95" s="159">
        <f>SUM(D88:D94)</f>
        <v>0</v>
      </c>
      <c r="E95" s="158"/>
      <c r="F95" s="159">
        <f>SUM(C95:E95)</f>
        <v>26825</v>
      </c>
    </row>
    <row r="96" spans="1:6" ht="15.75">
      <c r="A96" s="140" t="s">
        <v>135</v>
      </c>
      <c r="B96" s="141"/>
      <c r="C96" s="159">
        <f>C66+C95</f>
        <v>27325</v>
      </c>
      <c r="D96" s="159">
        <v>0</v>
      </c>
      <c r="E96" s="158"/>
      <c r="F96" s="159">
        <f>SUM(C96:E96)</f>
        <v>27325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A1" sqref="A1:F96"/>
    </sheetView>
  </sheetViews>
  <sheetFormatPr defaultColWidth="9.140625" defaultRowHeight="15"/>
  <cols>
    <col min="1" max="1" width="92.57421875" style="100" customWidth="1"/>
    <col min="2" max="2" width="9.140625" style="100" customWidth="1"/>
    <col min="3" max="3" width="13.00390625" style="100" customWidth="1"/>
    <col min="4" max="4" width="14.140625" style="100" customWidth="1"/>
    <col min="5" max="5" width="14.00390625" style="100" customWidth="1"/>
    <col min="6" max="6" width="13.140625" style="100" customWidth="1"/>
    <col min="7" max="16384" width="9.140625" style="100" customWidth="1"/>
  </cols>
  <sheetData>
    <row r="1" spans="1:6" ht="24" customHeight="1">
      <c r="A1" s="321" t="s">
        <v>922</v>
      </c>
      <c r="B1" s="326"/>
      <c r="C1" s="326"/>
      <c r="D1" s="326"/>
      <c r="E1" s="326"/>
      <c r="F1" s="323"/>
    </row>
    <row r="2" spans="1:8" ht="24" customHeight="1">
      <c r="A2" s="324" t="s">
        <v>181</v>
      </c>
      <c r="B2" s="322"/>
      <c r="C2" s="322"/>
      <c r="D2" s="322"/>
      <c r="E2" s="322"/>
      <c r="F2" s="323"/>
      <c r="H2" s="152"/>
    </row>
    <row r="3" ht="18">
      <c r="A3" s="97"/>
    </row>
    <row r="4" spans="1:5" ht="15">
      <c r="A4" s="98" t="s">
        <v>633</v>
      </c>
      <c r="E4" s="200" t="s">
        <v>712</v>
      </c>
    </row>
    <row r="5" spans="1:6" ht="45">
      <c r="A5" s="99" t="s">
        <v>336</v>
      </c>
      <c r="B5" s="101" t="s">
        <v>308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 customHeight="1">
      <c r="A6" s="108" t="s">
        <v>516</v>
      </c>
      <c r="B6" s="113" t="s">
        <v>517</v>
      </c>
      <c r="C6" s="158"/>
      <c r="D6" s="158"/>
      <c r="E6" s="158"/>
      <c r="F6" s="158"/>
    </row>
    <row r="7" spans="1:6" ht="15" customHeight="1">
      <c r="A7" s="109" t="s">
        <v>518</v>
      </c>
      <c r="B7" s="113" t="s">
        <v>519</v>
      </c>
      <c r="C7" s="158"/>
      <c r="D7" s="158"/>
      <c r="E7" s="158"/>
      <c r="F7" s="158"/>
    </row>
    <row r="8" spans="1:6" ht="15" customHeight="1">
      <c r="A8" s="109" t="s">
        <v>520</v>
      </c>
      <c r="B8" s="113" t="s">
        <v>521</v>
      </c>
      <c r="C8" s="158"/>
      <c r="D8" s="158"/>
      <c r="E8" s="158"/>
      <c r="F8" s="158"/>
    </row>
    <row r="9" spans="1:6" ht="15" customHeight="1">
      <c r="A9" s="109" t="s">
        <v>522</v>
      </c>
      <c r="B9" s="113" t="s">
        <v>523</v>
      </c>
      <c r="C9" s="158"/>
      <c r="D9" s="158"/>
      <c r="E9" s="158"/>
      <c r="F9" s="158"/>
    </row>
    <row r="10" spans="1:6" ht="15" customHeight="1">
      <c r="A10" s="109" t="s">
        <v>524</v>
      </c>
      <c r="B10" s="113" t="s">
        <v>525</v>
      </c>
      <c r="C10" s="158"/>
      <c r="D10" s="158"/>
      <c r="E10" s="158"/>
      <c r="F10" s="158"/>
    </row>
    <row r="11" spans="1:6" ht="15" customHeight="1">
      <c r="A11" s="109" t="s">
        <v>526</v>
      </c>
      <c r="B11" s="113" t="s">
        <v>527</v>
      </c>
      <c r="C11" s="158"/>
      <c r="D11" s="158"/>
      <c r="E11" s="158"/>
      <c r="F11" s="158"/>
    </row>
    <row r="12" spans="1:6" ht="15" customHeight="1">
      <c r="A12" s="114" t="s">
        <v>137</v>
      </c>
      <c r="B12" s="153" t="s">
        <v>528</v>
      </c>
      <c r="C12" s="158"/>
      <c r="D12" s="158"/>
      <c r="E12" s="158"/>
      <c r="F12" s="158"/>
    </row>
    <row r="13" spans="1:6" ht="15" customHeight="1">
      <c r="A13" s="109" t="s">
        <v>529</v>
      </c>
      <c r="B13" s="113" t="s">
        <v>530</v>
      </c>
      <c r="C13" s="158"/>
      <c r="D13" s="158"/>
      <c r="E13" s="158"/>
      <c r="F13" s="158"/>
    </row>
    <row r="14" spans="1:6" ht="15" customHeight="1">
      <c r="A14" s="109" t="s">
        <v>531</v>
      </c>
      <c r="B14" s="113" t="s">
        <v>532</v>
      </c>
      <c r="C14" s="158"/>
      <c r="D14" s="158"/>
      <c r="E14" s="158"/>
      <c r="F14" s="158"/>
    </row>
    <row r="15" spans="1:6" ht="15" customHeight="1">
      <c r="A15" s="109" t="s">
        <v>99</v>
      </c>
      <c r="B15" s="113" t="s">
        <v>533</v>
      </c>
      <c r="C15" s="158"/>
      <c r="D15" s="158"/>
      <c r="E15" s="158"/>
      <c r="F15" s="158"/>
    </row>
    <row r="16" spans="1:6" ht="15" customHeight="1">
      <c r="A16" s="109" t="s">
        <v>100</v>
      </c>
      <c r="B16" s="113" t="s">
        <v>534</v>
      </c>
      <c r="C16" s="158"/>
      <c r="D16" s="158"/>
      <c r="E16" s="158"/>
      <c r="F16" s="158"/>
    </row>
    <row r="17" spans="1:6" ht="15" customHeight="1">
      <c r="A17" s="109" t="s">
        <v>101</v>
      </c>
      <c r="B17" s="113" t="s">
        <v>535</v>
      </c>
      <c r="C17" s="158">
        <v>7500</v>
      </c>
      <c r="D17" s="158"/>
      <c r="E17" s="158"/>
      <c r="F17" s="158">
        <f>SUM(C17:E17)</f>
        <v>7500</v>
      </c>
    </row>
    <row r="18" spans="1:6" ht="15" customHeight="1">
      <c r="A18" s="117" t="s">
        <v>138</v>
      </c>
      <c r="B18" s="126" t="s">
        <v>536</v>
      </c>
      <c r="C18" s="159">
        <f>SUM(C15:C17)</f>
        <v>7500</v>
      </c>
      <c r="D18" s="159">
        <f>SUM(D15:D17)</f>
        <v>0</v>
      </c>
      <c r="E18" s="158"/>
      <c r="F18" s="159">
        <f>SUM(C18:E18)</f>
        <v>7500</v>
      </c>
    </row>
    <row r="19" spans="1:6" ht="15" customHeight="1">
      <c r="A19" s="109" t="s">
        <v>105</v>
      </c>
      <c r="B19" s="113" t="s">
        <v>545</v>
      </c>
      <c r="C19" s="158"/>
      <c r="D19" s="158"/>
      <c r="E19" s="158"/>
      <c r="F19" s="158"/>
    </row>
    <row r="20" spans="1:6" ht="15" customHeight="1">
      <c r="A20" s="109" t="s">
        <v>106</v>
      </c>
      <c r="B20" s="113" t="s">
        <v>546</v>
      </c>
      <c r="C20" s="158"/>
      <c r="D20" s="158"/>
      <c r="E20" s="158"/>
      <c r="F20" s="158"/>
    </row>
    <row r="21" spans="1:6" ht="15" customHeight="1">
      <c r="A21" s="114" t="s">
        <v>140</v>
      </c>
      <c r="B21" s="153" t="s">
        <v>547</v>
      </c>
      <c r="C21" s="158"/>
      <c r="D21" s="158"/>
      <c r="E21" s="158"/>
      <c r="F21" s="158"/>
    </row>
    <row r="22" spans="1:6" ht="15" customHeight="1">
      <c r="A22" s="109" t="s">
        <v>107</v>
      </c>
      <c r="B22" s="113" t="s">
        <v>548</v>
      </c>
      <c r="C22" s="158"/>
      <c r="D22" s="158"/>
      <c r="E22" s="158"/>
      <c r="F22" s="158"/>
    </row>
    <row r="23" spans="1:6" ht="15" customHeight="1">
      <c r="A23" s="109" t="s">
        <v>108</v>
      </c>
      <c r="B23" s="113" t="s">
        <v>549</v>
      </c>
      <c r="C23" s="158"/>
      <c r="D23" s="158"/>
      <c r="E23" s="158"/>
      <c r="F23" s="158"/>
    </row>
    <row r="24" spans="1:6" ht="15" customHeight="1">
      <c r="A24" s="109" t="s">
        <v>109</v>
      </c>
      <c r="B24" s="113" t="s">
        <v>550</v>
      </c>
      <c r="C24" s="158"/>
      <c r="D24" s="158"/>
      <c r="E24" s="158"/>
      <c r="F24" s="158"/>
    </row>
    <row r="25" spans="1:6" ht="15" customHeight="1">
      <c r="A25" s="109" t="s">
        <v>110</v>
      </c>
      <c r="B25" s="113" t="s">
        <v>551</v>
      </c>
      <c r="C25" s="158"/>
      <c r="D25" s="158"/>
      <c r="E25" s="158"/>
      <c r="F25" s="158"/>
    </row>
    <row r="26" spans="1:6" ht="15" customHeight="1">
      <c r="A26" s="109" t="s">
        <v>111</v>
      </c>
      <c r="B26" s="113" t="s">
        <v>554</v>
      </c>
      <c r="C26" s="158"/>
      <c r="D26" s="158"/>
      <c r="E26" s="158"/>
      <c r="F26" s="158"/>
    </row>
    <row r="27" spans="1:6" ht="15" customHeight="1">
      <c r="A27" s="109" t="s">
        <v>555</v>
      </c>
      <c r="B27" s="113" t="s">
        <v>556</v>
      </c>
      <c r="C27" s="158"/>
      <c r="D27" s="158"/>
      <c r="E27" s="158"/>
      <c r="F27" s="158"/>
    </row>
    <row r="28" spans="1:6" ht="15" customHeight="1">
      <c r="A28" s="109" t="s">
        <v>112</v>
      </c>
      <c r="B28" s="113" t="s">
        <v>557</v>
      </c>
      <c r="C28" s="158"/>
      <c r="D28" s="158"/>
      <c r="E28" s="158"/>
      <c r="F28" s="158"/>
    </row>
    <row r="29" spans="1:6" ht="15" customHeight="1">
      <c r="A29" s="109" t="s">
        <v>113</v>
      </c>
      <c r="B29" s="113" t="s">
        <v>562</v>
      </c>
      <c r="C29" s="158"/>
      <c r="D29" s="158"/>
      <c r="E29" s="158"/>
      <c r="F29" s="158"/>
    </row>
    <row r="30" spans="1:6" ht="15" customHeight="1">
      <c r="A30" s="114" t="s">
        <v>141</v>
      </c>
      <c r="B30" s="153" t="s">
        <v>565</v>
      </c>
      <c r="C30" s="158"/>
      <c r="D30" s="158"/>
      <c r="E30" s="158"/>
      <c r="F30" s="158"/>
    </row>
    <row r="31" spans="1:6" ht="15" customHeight="1">
      <c r="A31" s="109" t="s">
        <v>114</v>
      </c>
      <c r="B31" s="113" t="s">
        <v>566</v>
      </c>
      <c r="C31" s="158"/>
      <c r="D31" s="158"/>
      <c r="E31" s="158"/>
      <c r="F31" s="158"/>
    </row>
    <row r="32" spans="1:6" ht="15" customHeight="1">
      <c r="A32" s="117" t="s">
        <v>142</v>
      </c>
      <c r="B32" s="126" t="s">
        <v>567</v>
      </c>
      <c r="C32" s="158"/>
      <c r="D32" s="158"/>
      <c r="E32" s="158"/>
      <c r="F32" s="158"/>
    </row>
    <row r="33" spans="1:6" ht="15" customHeight="1">
      <c r="A33" s="119" t="s">
        <v>568</v>
      </c>
      <c r="B33" s="113" t="s">
        <v>569</v>
      </c>
      <c r="C33" s="158"/>
      <c r="D33" s="158"/>
      <c r="E33" s="158"/>
      <c r="F33" s="158"/>
    </row>
    <row r="34" spans="1:6" ht="15" customHeight="1">
      <c r="A34" s="119" t="s">
        <v>115</v>
      </c>
      <c r="B34" s="113" t="s">
        <v>570</v>
      </c>
      <c r="C34" s="158">
        <v>7000</v>
      </c>
      <c r="D34" s="158"/>
      <c r="E34" s="158"/>
      <c r="F34" s="158">
        <f>SUM(C34:E34)</f>
        <v>7000</v>
      </c>
    </row>
    <row r="35" spans="1:6" ht="15" customHeight="1">
      <c r="A35" s="119" t="s">
        <v>116</v>
      </c>
      <c r="B35" s="113" t="s">
        <v>571</v>
      </c>
      <c r="C35" s="158"/>
      <c r="D35" s="158"/>
      <c r="E35" s="158"/>
      <c r="F35" s="158"/>
    </row>
    <row r="36" spans="1:6" ht="15" customHeight="1">
      <c r="A36" s="119" t="s">
        <v>117</v>
      </c>
      <c r="B36" s="113" t="s">
        <v>572</v>
      </c>
      <c r="C36" s="158"/>
      <c r="D36" s="158"/>
      <c r="E36" s="158"/>
      <c r="F36" s="158"/>
    </row>
    <row r="37" spans="1:6" ht="15" customHeight="1">
      <c r="A37" s="119" t="s">
        <v>573</v>
      </c>
      <c r="B37" s="113" t="s">
        <v>574</v>
      </c>
      <c r="C37" s="158"/>
      <c r="D37" s="158"/>
      <c r="E37" s="158"/>
      <c r="F37" s="158"/>
    </row>
    <row r="38" spans="1:6" ht="15" customHeight="1">
      <c r="A38" s="119" t="s">
        <v>575</v>
      </c>
      <c r="B38" s="113" t="s">
        <v>576</v>
      </c>
      <c r="C38" s="158">
        <v>1500</v>
      </c>
      <c r="D38" s="158"/>
      <c r="E38" s="158"/>
      <c r="F38" s="158">
        <f>SUM(C38:E38)</f>
        <v>1500</v>
      </c>
    </row>
    <row r="39" spans="1:6" ht="15" customHeight="1">
      <c r="A39" s="119" t="s">
        <v>577</v>
      </c>
      <c r="B39" s="113" t="s">
        <v>578</v>
      </c>
      <c r="C39" s="158"/>
      <c r="D39" s="158"/>
      <c r="E39" s="158"/>
      <c r="F39" s="158"/>
    </row>
    <row r="40" spans="1:6" ht="15" customHeight="1">
      <c r="A40" s="119" t="s">
        <v>118</v>
      </c>
      <c r="B40" s="113" t="s">
        <v>579</v>
      </c>
      <c r="C40" s="158"/>
      <c r="D40" s="158"/>
      <c r="E40" s="158"/>
      <c r="F40" s="158"/>
    </row>
    <row r="41" spans="1:6" ht="15" customHeight="1">
      <c r="A41" s="119" t="s">
        <v>119</v>
      </c>
      <c r="B41" s="113" t="s">
        <v>580</v>
      </c>
      <c r="C41" s="158"/>
      <c r="D41" s="158"/>
      <c r="E41" s="158"/>
      <c r="F41" s="158"/>
    </row>
    <row r="42" spans="1:6" ht="15" customHeight="1">
      <c r="A42" s="119" t="s">
        <v>120</v>
      </c>
      <c r="B42" s="113" t="s">
        <v>581</v>
      </c>
      <c r="C42" s="158"/>
      <c r="D42" s="158"/>
      <c r="E42" s="158"/>
      <c r="F42" s="158"/>
    </row>
    <row r="43" spans="1:6" ht="15" customHeight="1">
      <c r="A43" s="121" t="s">
        <v>143</v>
      </c>
      <c r="B43" s="126" t="s">
        <v>582</v>
      </c>
      <c r="C43" s="159">
        <f>SUM(C33:C42)</f>
        <v>8500</v>
      </c>
      <c r="D43" s="159">
        <f>SUM(D34:D42)</f>
        <v>0</v>
      </c>
      <c r="E43" s="158"/>
      <c r="F43" s="159">
        <f>SUM(C43:E43)</f>
        <v>8500</v>
      </c>
    </row>
    <row r="44" spans="1:6" ht="15" customHeight="1">
      <c r="A44" s="119" t="s">
        <v>591</v>
      </c>
      <c r="B44" s="113" t="s">
        <v>592</v>
      </c>
      <c r="C44" s="158"/>
      <c r="D44" s="158"/>
      <c r="E44" s="158"/>
      <c r="F44" s="158"/>
    </row>
    <row r="45" spans="1:6" ht="15" customHeight="1">
      <c r="A45" s="109" t="s">
        <v>124</v>
      </c>
      <c r="B45" s="113" t="s">
        <v>593</v>
      </c>
      <c r="C45" s="158"/>
      <c r="D45" s="158"/>
      <c r="E45" s="158"/>
      <c r="F45" s="158"/>
    </row>
    <row r="46" spans="1:6" ht="15" customHeight="1">
      <c r="A46" s="119" t="s">
        <v>125</v>
      </c>
      <c r="B46" s="113" t="s">
        <v>594</v>
      </c>
      <c r="C46" s="158"/>
      <c r="D46" s="158"/>
      <c r="E46" s="158"/>
      <c r="F46" s="158"/>
    </row>
    <row r="47" spans="1:6" ht="15" customHeight="1">
      <c r="A47" s="117" t="s">
        <v>145</v>
      </c>
      <c r="B47" s="126" t="s">
        <v>595</v>
      </c>
      <c r="C47" s="158"/>
      <c r="D47" s="158"/>
      <c r="E47" s="158"/>
      <c r="F47" s="158"/>
    </row>
    <row r="48" spans="1:6" ht="15" customHeight="1">
      <c r="A48" s="124" t="s">
        <v>212</v>
      </c>
      <c r="B48" s="154"/>
      <c r="C48" s="159">
        <f>C18+C32+C43+C47</f>
        <v>16000</v>
      </c>
      <c r="D48" s="159"/>
      <c r="E48" s="159"/>
      <c r="F48" s="159">
        <f>SUM(C48:E48)</f>
        <v>16000</v>
      </c>
    </row>
    <row r="49" spans="1:6" ht="15" customHeight="1">
      <c r="A49" s="109" t="s">
        <v>537</v>
      </c>
      <c r="B49" s="113" t="s">
        <v>538</v>
      </c>
      <c r="C49" s="158"/>
      <c r="D49" s="158"/>
      <c r="E49" s="158"/>
      <c r="F49" s="158"/>
    </row>
    <row r="50" spans="1:6" ht="15" customHeight="1">
      <c r="A50" s="109" t="s">
        <v>539</v>
      </c>
      <c r="B50" s="113" t="s">
        <v>540</v>
      </c>
      <c r="C50" s="158"/>
      <c r="D50" s="158"/>
      <c r="E50" s="158"/>
      <c r="F50" s="158"/>
    </row>
    <row r="51" spans="1:6" ht="15" customHeight="1">
      <c r="A51" s="109" t="s">
        <v>102</v>
      </c>
      <c r="B51" s="113" t="s">
        <v>541</v>
      </c>
      <c r="C51" s="158"/>
      <c r="D51" s="158"/>
      <c r="E51" s="158"/>
      <c r="F51" s="158"/>
    </row>
    <row r="52" spans="1:6" ht="15" customHeight="1">
      <c r="A52" s="109" t="s">
        <v>103</v>
      </c>
      <c r="B52" s="113" t="s">
        <v>542</v>
      </c>
      <c r="C52" s="158"/>
      <c r="D52" s="158"/>
      <c r="E52" s="158"/>
      <c r="F52" s="158"/>
    </row>
    <row r="53" spans="1:6" ht="15" customHeight="1">
      <c r="A53" s="109" t="s">
        <v>104</v>
      </c>
      <c r="B53" s="113" t="s">
        <v>543</v>
      </c>
      <c r="C53" s="158"/>
      <c r="D53" s="158"/>
      <c r="E53" s="158"/>
      <c r="F53" s="158"/>
    </row>
    <row r="54" spans="1:6" ht="15" customHeight="1">
      <c r="A54" s="117" t="s">
        <v>139</v>
      </c>
      <c r="B54" s="126" t="s">
        <v>544</v>
      </c>
      <c r="C54" s="158"/>
      <c r="D54" s="158"/>
      <c r="E54" s="158"/>
      <c r="F54" s="158"/>
    </row>
    <row r="55" spans="1:6" ht="15" customHeight="1">
      <c r="A55" s="119" t="s">
        <v>121</v>
      </c>
      <c r="B55" s="113" t="s">
        <v>583</v>
      </c>
      <c r="C55" s="158"/>
      <c r="D55" s="158"/>
      <c r="E55" s="158"/>
      <c r="F55" s="158"/>
    </row>
    <row r="56" spans="1:6" ht="15" customHeight="1">
      <c r="A56" s="119" t="s">
        <v>122</v>
      </c>
      <c r="B56" s="113" t="s">
        <v>584</v>
      </c>
      <c r="C56" s="158"/>
      <c r="D56" s="158"/>
      <c r="E56" s="158"/>
      <c r="F56" s="158"/>
    </row>
    <row r="57" spans="1:6" ht="15" customHeight="1">
      <c r="A57" s="119" t="s">
        <v>585</v>
      </c>
      <c r="B57" s="113" t="s">
        <v>586</v>
      </c>
      <c r="C57" s="158"/>
      <c r="D57" s="158"/>
      <c r="E57" s="158"/>
      <c r="F57" s="158"/>
    </row>
    <row r="58" spans="1:6" ht="15" customHeight="1">
      <c r="A58" s="119" t="s">
        <v>123</v>
      </c>
      <c r="B58" s="113" t="s">
        <v>587</v>
      </c>
      <c r="C58" s="158"/>
      <c r="D58" s="158"/>
      <c r="E58" s="158"/>
      <c r="F58" s="158"/>
    </row>
    <row r="59" spans="1:6" ht="15" customHeight="1">
      <c r="A59" s="119" t="s">
        <v>588</v>
      </c>
      <c r="B59" s="113" t="s">
        <v>589</v>
      </c>
      <c r="C59" s="158"/>
      <c r="D59" s="158"/>
      <c r="E59" s="158"/>
      <c r="F59" s="158"/>
    </row>
    <row r="60" spans="1:6" ht="15" customHeight="1">
      <c r="A60" s="117" t="s">
        <v>144</v>
      </c>
      <c r="B60" s="126" t="s">
        <v>590</v>
      </c>
      <c r="C60" s="158"/>
      <c r="D60" s="158"/>
      <c r="E60" s="158"/>
      <c r="F60" s="158"/>
    </row>
    <row r="61" spans="1:6" ht="15" customHeight="1">
      <c r="A61" s="119" t="s">
        <v>596</v>
      </c>
      <c r="B61" s="113" t="s">
        <v>597</v>
      </c>
      <c r="C61" s="158"/>
      <c r="D61" s="158"/>
      <c r="E61" s="158"/>
      <c r="F61" s="158"/>
    </row>
    <row r="62" spans="1:6" ht="15" customHeight="1">
      <c r="A62" s="109" t="s">
        <v>126</v>
      </c>
      <c r="B62" s="113" t="s">
        <v>598</v>
      </c>
      <c r="C62" s="158"/>
      <c r="D62" s="158"/>
      <c r="E62" s="158"/>
      <c r="F62" s="158"/>
    </row>
    <row r="63" spans="1:6" ht="15" customHeight="1">
      <c r="A63" s="119" t="s">
        <v>127</v>
      </c>
      <c r="B63" s="113" t="s">
        <v>599</v>
      </c>
      <c r="C63" s="158"/>
      <c r="D63" s="158"/>
      <c r="E63" s="158"/>
      <c r="F63" s="158"/>
    </row>
    <row r="64" spans="1:6" ht="15" customHeight="1">
      <c r="A64" s="117" t="s">
        <v>147</v>
      </c>
      <c r="B64" s="126" t="s">
        <v>600</v>
      </c>
      <c r="C64" s="158"/>
      <c r="D64" s="158"/>
      <c r="E64" s="158"/>
      <c r="F64" s="158"/>
    </row>
    <row r="65" spans="1:6" ht="15" customHeight="1">
      <c r="A65" s="124" t="s">
        <v>211</v>
      </c>
      <c r="B65" s="154"/>
      <c r="C65" s="158"/>
      <c r="D65" s="158"/>
      <c r="E65" s="158"/>
      <c r="F65" s="158"/>
    </row>
    <row r="66" spans="1:6" ht="15.75">
      <c r="A66" s="155" t="s">
        <v>146</v>
      </c>
      <c r="B66" s="127" t="s">
        <v>601</v>
      </c>
      <c r="C66" s="159">
        <f>SUM(C48:C65)</f>
        <v>16000</v>
      </c>
      <c r="D66" s="159">
        <f>SUM(D48:D65)</f>
        <v>0</v>
      </c>
      <c r="E66" s="158"/>
      <c r="F66" s="159">
        <f>SUM(C66:E66)</f>
        <v>16000</v>
      </c>
    </row>
    <row r="67" spans="1:6" ht="15.75">
      <c r="A67" s="156" t="s">
        <v>264</v>
      </c>
      <c r="B67" s="157"/>
      <c r="C67" s="158">
        <f>'kiadások kulturközpont'!C98-'bevételek kulturközpont'!C66</f>
        <v>35561</v>
      </c>
      <c r="D67" s="158">
        <v>0</v>
      </c>
      <c r="E67" s="158"/>
      <c r="F67" s="158">
        <f>SUM(C67:E67)</f>
        <v>35561</v>
      </c>
    </row>
    <row r="68" spans="1:6" ht="15.75">
      <c r="A68" s="156" t="s">
        <v>265</v>
      </c>
      <c r="B68" s="157"/>
      <c r="C68" s="158"/>
      <c r="D68" s="158"/>
      <c r="E68" s="158"/>
      <c r="F68" s="158"/>
    </row>
    <row r="69" spans="1:6" ht="15">
      <c r="A69" s="133" t="s">
        <v>128</v>
      </c>
      <c r="B69" s="109" t="s">
        <v>602</v>
      </c>
      <c r="C69" s="158"/>
      <c r="D69" s="158"/>
      <c r="E69" s="158"/>
      <c r="F69" s="158"/>
    </row>
    <row r="70" spans="1:6" ht="15">
      <c r="A70" s="119" t="s">
        <v>603</v>
      </c>
      <c r="B70" s="109" t="s">
        <v>604</v>
      </c>
      <c r="C70" s="158"/>
      <c r="D70" s="158"/>
      <c r="E70" s="158"/>
      <c r="F70" s="158"/>
    </row>
    <row r="71" spans="1:6" ht="15">
      <c r="A71" s="133" t="s">
        <v>129</v>
      </c>
      <c r="B71" s="109" t="s">
        <v>605</v>
      </c>
      <c r="C71" s="158"/>
      <c r="D71" s="158"/>
      <c r="E71" s="158"/>
      <c r="F71" s="158"/>
    </row>
    <row r="72" spans="1:6" ht="15">
      <c r="A72" s="131" t="s">
        <v>148</v>
      </c>
      <c r="B72" s="114" t="s">
        <v>606</v>
      </c>
      <c r="C72" s="158"/>
      <c r="D72" s="158"/>
      <c r="E72" s="158"/>
      <c r="F72" s="158"/>
    </row>
    <row r="73" spans="1:6" ht="15">
      <c r="A73" s="119" t="s">
        <v>130</v>
      </c>
      <c r="B73" s="109" t="s">
        <v>607</v>
      </c>
      <c r="C73" s="158"/>
      <c r="D73" s="158"/>
      <c r="E73" s="158"/>
      <c r="F73" s="158"/>
    </row>
    <row r="74" spans="1:6" ht="15">
      <c r="A74" s="133" t="s">
        <v>608</v>
      </c>
      <c r="B74" s="109" t="s">
        <v>609</v>
      </c>
      <c r="C74" s="158"/>
      <c r="D74" s="158"/>
      <c r="E74" s="158"/>
      <c r="F74" s="158"/>
    </row>
    <row r="75" spans="1:6" ht="15">
      <c r="A75" s="119" t="s">
        <v>131</v>
      </c>
      <c r="B75" s="109" t="s">
        <v>610</v>
      </c>
      <c r="C75" s="158"/>
      <c r="D75" s="158"/>
      <c r="E75" s="158"/>
      <c r="F75" s="158"/>
    </row>
    <row r="76" spans="1:6" ht="15">
      <c r="A76" s="133" t="s">
        <v>611</v>
      </c>
      <c r="B76" s="109" t="s">
        <v>612</v>
      </c>
      <c r="C76" s="158"/>
      <c r="D76" s="158"/>
      <c r="E76" s="158"/>
      <c r="F76" s="158"/>
    </row>
    <row r="77" spans="1:6" ht="15">
      <c r="A77" s="135" t="s">
        <v>149</v>
      </c>
      <c r="B77" s="114" t="s">
        <v>613</v>
      </c>
      <c r="C77" s="158"/>
      <c r="D77" s="158"/>
      <c r="E77" s="158"/>
      <c r="F77" s="158"/>
    </row>
    <row r="78" spans="1:6" ht="15">
      <c r="A78" s="109" t="s">
        <v>262</v>
      </c>
      <c r="B78" s="109" t="s">
        <v>614</v>
      </c>
      <c r="C78" s="277">
        <v>2274</v>
      </c>
      <c r="D78" s="277"/>
      <c r="E78" s="277"/>
      <c r="F78" s="277">
        <f>SUM(C78:E78)</f>
        <v>2274</v>
      </c>
    </row>
    <row r="79" spans="1:6" ht="15">
      <c r="A79" s="109" t="s">
        <v>263</v>
      </c>
      <c r="B79" s="109" t="s">
        <v>614</v>
      </c>
      <c r="C79" s="277"/>
      <c r="D79" s="277"/>
      <c r="E79" s="277"/>
      <c r="F79" s="277"/>
    </row>
    <row r="80" spans="1:6" ht="15">
      <c r="A80" s="109" t="s">
        <v>260</v>
      </c>
      <c r="B80" s="109" t="s">
        <v>615</v>
      </c>
      <c r="C80" s="277"/>
      <c r="D80" s="277"/>
      <c r="E80" s="277"/>
      <c r="F80" s="277"/>
    </row>
    <row r="81" spans="1:6" ht="15">
      <c r="A81" s="109" t="s">
        <v>261</v>
      </c>
      <c r="B81" s="109" t="s">
        <v>615</v>
      </c>
      <c r="C81" s="277"/>
      <c r="D81" s="277"/>
      <c r="E81" s="277"/>
      <c r="F81" s="277"/>
    </row>
    <row r="82" spans="1:6" ht="15">
      <c r="A82" s="114" t="s">
        <v>150</v>
      </c>
      <c r="B82" s="114" t="s">
        <v>616</v>
      </c>
      <c r="C82" s="278">
        <f>SUM(C78:C81)</f>
        <v>2274</v>
      </c>
      <c r="D82" s="278"/>
      <c r="E82" s="278"/>
      <c r="F82" s="278">
        <f>SUM(C82:E82)</f>
        <v>2274</v>
      </c>
    </row>
    <row r="83" spans="1:6" ht="15">
      <c r="A83" s="133" t="s">
        <v>617</v>
      </c>
      <c r="B83" s="109" t="s">
        <v>618</v>
      </c>
      <c r="C83" s="277"/>
      <c r="D83" s="277"/>
      <c r="E83" s="277"/>
      <c r="F83" s="277"/>
    </row>
    <row r="84" spans="1:6" ht="15">
      <c r="A84" s="133" t="s">
        <v>619</v>
      </c>
      <c r="B84" s="109" t="s">
        <v>620</v>
      </c>
      <c r="C84" s="158"/>
      <c r="D84" s="158"/>
      <c r="E84" s="158"/>
      <c r="F84" s="158"/>
    </row>
    <row r="85" spans="1:6" ht="15">
      <c r="A85" s="133" t="s">
        <v>621</v>
      </c>
      <c r="B85" s="109" t="s">
        <v>622</v>
      </c>
      <c r="C85" s="158">
        <f>C67-C78</f>
        <v>33287</v>
      </c>
      <c r="D85" s="158"/>
      <c r="E85" s="158"/>
      <c r="F85" s="158">
        <f>SUM(C85:E85)</f>
        <v>33287</v>
      </c>
    </row>
    <row r="86" spans="1:6" ht="15">
      <c r="A86" s="133" t="s">
        <v>623</v>
      </c>
      <c r="B86" s="109" t="s">
        <v>624</v>
      </c>
      <c r="C86" s="158"/>
      <c r="D86" s="158"/>
      <c r="E86" s="158"/>
      <c r="F86" s="158"/>
    </row>
    <row r="87" spans="1:6" ht="15">
      <c r="A87" s="119" t="s">
        <v>132</v>
      </c>
      <c r="B87" s="109" t="s">
        <v>625</v>
      </c>
      <c r="C87" s="158"/>
      <c r="D87" s="158"/>
      <c r="E87" s="158"/>
      <c r="F87" s="158"/>
    </row>
    <row r="88" spans="1:6" ht="15">
      <c r="A88" s="131" t="s">
        <v>151</v>
      </c>
      <c r="B88" s="114" t="s">
        <v>627</v>
      </c>
      <c r="C88" s="159">
        <f>SUM(C82:C87)</f>
        <v>35561</v>
      </c>
      <c r="D88" s="159">
        <f>SUM(D85:D87)</f>
        <v>0</v>
      </c>
      <c r="E88" s="158"/>
      <c r="F88" s="159">
        <f>SUM(C88:E88)</f>
        <v>35561</v>
      </c>
    </row>
    <row r="89" spans="1:6" ht="15">
      <c r="A89" s="119" t="s">
        <v>628</v>
      </c>
      <c r="B89" s="109" t="s">
        <v>629</v>
      </c>
      <c r="C89" s="158"/>
      <c r="D89" s="158"/>
      <c r="E89" s="158"/>
      <c r="F89" s="158"/>
    </row>
    <row r="90" spans="1:6" ht="15">
      <c r="A90" s="119" t="s">
        <v>630</v>
      </c>
      <c r="B90" s="109" t="s">
        <v>631</v>
      </c>
      <c r="C90" s="158"/>
      <c r="D90" s="158"/>
      <c r="E90" s="158"/>
      <c r="F90" s="158"/>
    </row>
    <row r="91" spans="1:6" ht="15">
      <c r="A91" s="133" t="s">
        <v>0</v>
      </c>
      <c r="B91" s="109" t="s">
        <v>1</v>
      </c>
      <c r="C91" s="158"/>
      <c r="D91" s="158"/>
      <c r="E91" s="158"/>
      <c r="F91" s="158"/>
    </row>
    <row r="92" spans="1:6" ht="15">
      <c r="A92" s="133" t="s">
        <v>133</v>
      </c>
      <c r="B92" s="109" t="s">
        <v>2</v>
      </c>
      <c r="C92" s="158"/>
      <c r="D92" s="158"/>
      <c r="E92" s="158"/>
      <c r="F92" s="158"/>
    </row>
    <row r="93" spans="1:6" ht="15">
      <c r="A93" s="135" t="s">
        <v>152</v>
      </c>
      <c r="B93" s="114" t="s">
        <v>3</v>
      </c>
      <c r="C93" s="158"/>
      <c r="D93" s="158"/>
      <c r="E93" s="158"/>
      <c r="F93" s="158"/>
    </row>
    <row r="94" spans="1:6" ht="15">
      <c r="A94" s="131" t="s">
        <v>4</v>
      </c>
      <c r="B94" s="114" t="s">
        <v>5</v>
      </c>
      <c r="C94" s="159"/>
      <c r="D94" s="159"/>
      <c r="E94" s="158"/>
      <c r="F94" s="158"/>
    </row>
    <row r="95" spans="1:6" ht="15.75">
      <c r="A95" s="138" t="s">
        <v>153</v>
      </c>
      <c r="B95" s="139" t="s">
        <v>6</v>
      </c>
      <c r="C95" s="159">
        <f>SUM(C88:C94)</f>
        <v>35561</v>
      </c>
      <c r="D95" s="159">
        <f>SUM(D88:D94)</f>
        <v>0</v>
      </c>
      <c r="E95" s="158"/>
      <c r="F95" s="159">
        <f>SUM(C95:E95)</f>
        <v>35561</v>
      </c>
    </row>
    <row r="96" spans="1:6" ht="15.75">
      <c r="A96" s="140" t="s">
        <v>135</v>
      </c>
      <c r="B96" s="141"/>
      <c r="C96" s="159">
        <f>C66+C95</f>
        <v>51561</v>
      </c>
      <c r="D96" s="159">
        <v>0</v>
      </c>
      <c r="E96" s="158"/>
      <c r="F96" s="159">
        <f>SUM(C96:E96)</f>
        <v>51561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64">
      <selection activeCell="A1" sqref="A1:F96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318" t="s">
        <v>922</v>
      </c>
      <c r="B1" s="325"/>
      <c r="C1" s="325"/>
      <c r="D1" s="325"/>
      <c r="E1" s="325"/>
      <c r="F1" s="320"/>
    </row>
    <row r="2" spans="1:8" ht="24" customHeight="1">
      <c r="A2" s="313" t="s">
        <v>181</v>
      </c>
      <c r="B2" s="319"/>
      <c r="C2" s="319"/>
      <c r="D2" s="319"/>
      <c r="E2" s="319"/>
      <c r="F2" s="320"/>
      <c r="H2" s="80"/>
    </row>
    <row r="3" ht="18">
      <c r="A3" s="51"/>
    </row>
    <row r="4" spans="1:5" ht="15">
      <c r="A4" s="4" t="s">
        <v>282</v>
      </c>
      <c r="E4" s="200" t="s">
        <v>684</v>
      </c>
    </row>
    <row r="5" spans="1:6" ht="45">
      <c r="A5" s="2" t="s">
        <v>336</v>
      </c>
      <c r="B5" s="3" t="s">
        <v>308</v>
      </c>
      <c r="C5" s="62" t="s">
        <v>213</v>
      </c>
      <c r="D5" s="62" t="s">
        <v>214</v>
      </c>
      <c r="E5" s="62" t="s">
        <v>215</v>
      </c>
      <c r="F5" s="83" t="s">
        <v>292</v>
      </c>
    </row>
    <row r="6" spans="1:6" ht="15" customHeight="1">
      <c r="A6" s="33" t="s">
        <v>516</v>
      </c>
      <c r="B6" s="6" t="s">
        <v>517</v>
      </c>
      <c r="C6" s="86">
        <f>'bevételek önkormányzat'!C6+'bevételek hivatal'!C6+'bevételek egészségügy'!C6+'bevételek óvoda'!C6+'bevételek könyvtár'!C6+'bevételek kulturközpont'!C6</f>
        <v>46920</v>
      </c>
      <c r="D6" s="86"/>
      <c r="E6" s="86"/>
      <c r="F6" s="86">
        <f>SUM(C6:E6)</f>
        <v>46920</v>
      </c>
    </row>
    <row r="7" spans="1:6" ht="15" customHeight="1">
      <c r="A7" s="5" t="s">
        <v>518</v>
      </c>
      <c r="B7" s="6" t="s">
        <v>519</v>
      </c>
      <c r="C7" s="86">
        <f>'bevételek önkormányzat'!C7+'bevételek hivatal'!C7+'bevételek egészségügy'!C7+'bevételek óvoda'!C7+'bevételek könyvtár'!C7+'bevételek kulturközpont'!C7</f>
        <v>73005</v>
      </c>
      <c r="D7" s="86"/>
      <c r="E7" s="86"/>
      <c r="F7" s="86">
        <f>SUM(C7:E7)</f>
        <v>73005</v>
      </c>
    </row>
    <row r="8" spans="1:6" ht="15" customHeight="1">
      <c r="A8" s="5" t="s">
        <v>520</v>
      </c>
      <c r="B8" s="6" t="s">
        <v>521</v>
      </c>
      <c r="C8" s="86">
        <f>'bevételek önkormányzat'!C8+'bevételek hivatal'!C8+'bevételek egészségügy'!C8+'bevételek óvoda'!C8+'bevételek könyvtár'!C8+'bevételek kulturközpont'!C8</f>
        <v>127383</v>
      </c>
      <c r="D8" s="86"/>
      <c r="E8" s="86"/>
      <c r="F8" s="86">
        <f>SUM(C8:E8)</f>
        <v>127383</v>
      </c>
    </row>
    <row r="9" spans="1:6" ht="15" customHeight="1">
      <c r="A9" s="5" t="s">
        <v>522</v>
      </c>
      <c r="B9" s="6" t="s">
        <v>523</v>
      </c>
      <c r="C9" s="86">
        <f>'bevételek önkormányzat'!C9+'bevételek hivatal'!C9+'bevételek egészségügy'!C9+'bevételek óvoda'!C9+'bevételek könyvtár'!C9+'bevételek kulturközpont'!C9</f>
        <v>15005</v>
      </c>
      <c r="D9" s="86"/>
      <c r="E9" s="86"/>
      <c r="F9" s="86">
        <f>SUM(C9:E9)</f>
        <v>15005</v>
      </c>
    </row>
    <row r="10" spans="1:6" ht="15" customHeight="1">
      <c r="A10" s="5" t="s">
        <v>524</v>
      </c>
      <c r="B10" s="6" t="s">
        <v>525</v>
      </c>
      <c r="C10" s="86"/>
      <c r="D10" s="86"/>
      <c r="E10" s="86"/>
      <c r="F10" s="86"/>
    </row>
    <row r="11" spans="1:6" ht="15" customHeight="1">
      <c r="A11" s="5" t="s">
        <v>526</v>
      </c>
      <c r="B11" s="6" t="s">
        <v>527</v>
      </c>
      <c r="C11" s="86"/>
      <c r="D11" s="86"/>
      <c r="E11" s="86"/>
      <c r="F11" s="86"/>
    </row>
    <row r="12" spans="1:6" ht="15" customHeight="1">
      <c r="A12" s="7" t="s">
        <v>137</v>
      </c>
      <c r="B12" s="8" t="s">
        <v>528</v>
      </c>
      <c r="C12" s="45">
        <f>SUM(C6:C11)</f>
        <v>262313</v>
      </c>
      <c r="D12" s="45"/>
      <c r="E12" s="45"/>
      <c r="F12" s="45">
        <f>SUM(C12:E12)</f>
        <v>262313</v>
      </c>
    </row>
    <row r="13" spans="1:6" ht="15" customHeight="1">
      <c r="A13" s="5" t="s">
        <v>529</v>
      </c>
      <c r="B13" s="6" t="s">
        <v>530</v>
      </c>
      <c r="C13" s="86"/>
      <c r="D13" s="86"/>
      <c r="E13" s="86"/>
      <c r="F13" s="86"/>
    </row>
    <row r="14" spans="1:6" ht="15" customHeight="1">
      <c r="A14" s="5" t="s">
        <v>531</v>
      </c>
      <c r="B14" s="6" t="s">
        <v>532</v>
      </c>
      <c r="C14" s="86"/>
      <c r="D14" s="86"/>
      <c r="E14" s="86"/>
      <c r="F14" s="86"/>
    </row>
    <row r="15" spans="1:6" ht="15" customHeight="1">
      <c r="A15" s="5" t="s">
        <v>99</v>
      </c>
      <c r="B15" s="6" t="s">
        <v>533</v>
      </c>
      <c r="C15" s="86"/>
      <c r="D15" s="86"/>
      <c r="E15" s="86"/>
      <c r="F15" s="86"/>
    </row>
    <row r="16" spans="1:6" ht="15" customHeight="1">
      <c r="A16" s="5" t="s">
        <v>100</v>
      </c>
      <c r="B16" s="6" t="s">
        <v>534</v>
      </c>
      <c r="C16" s="86"/>
      <c r="D16" s="86"/>
      <c r="E16" s="86"/>
      <c r="F16" s="86"/>
    </row>
    <row r="17" spans="1:6" ht="15" customHeight="1">
      <c r="A17" s="5" t="s">
        <v>101</v>
      </c>
      <c r="B17" s="6" t="s">
        <v>535</v>
      </c>
      <c r="C17" s="86">
        <f>'bevételek önkormányzat'!C17+'bevételek hivatal'!C17+'bevételek egészségügy'!C17+'bevételek óvoda'!C17+'bevételek könyvtár'!C17+'bevételek kulturközpont'!C17</f>
        <v>93179</v>
      </c>
      <c r="D17" s="86"/>
      <c r="E17" s="86"/>
      <c r="F17" s="86">
        <f>SUM(C17:E17)</f>
        <v>93179</v>
      </c>
    </row>
    <row r="18" spans="1:6" ht="15" customHeight="1">
      <c r="A18" s="41" t="s">
        <v>138</v>
      </c>
      <c r="B18" s="53" t="s">
        <v>536</v>
      </c>
      <c r="C18" s="45">
        <f>SUM(C12:C17)</f>
        <v>355492</v>
      </c>
      <c r="D18" s="45"/>
      <c r="E18" s="45"/>
      <c r="F18" s="45">
        <f>SUM(C18:E18)</f>
        <v>355492</v>
      </c>
    </row>
    <row r="19" spans="1:6" ht="15" customHeight="1">
      <c r="A19" s="5" t="s">
        <v>105</v>
      </c>
      <c r="B19" s="6" t="s">
        <v>545</v>
      </c>
      <c r="C19" s="86"/>
      <c r="D19" s="86"/>
      <c r="E19" s="86"/>
      <c r="F19" s="86"/>
    </row>
    <row r="20" spans="1:6" ht="15" customHeight="1">
      <c r="A20" s="5" t="s">
        <v>106</v>
      </c>
      <c r="B20" s="6" t="s">
        <v>546</v>
      </c>
      <c r="C20" s="86"/>
      <c r="D20" s="86"/>
      <c r="E20" s="86"/>
      <c r="F20" s="86"/>
    </row>
    <row r="21" spans="1:6" ht="15" customHeight="1">
      <c r="A21" s="7" t="s">
        <v>140</v>
      </c>
      <c r="B21" s="8" t="s">
        <v>547</v>
      </c>
      <c r="C21" s="86"/>
      <c r="D21" s="86"/>
      <c r="E21" s="86"/>
      <c r="F21" s="86"/>
    </row>
    <row r="22" spans="1:6" ht="15" customHeight="1">
      <c r="A22" s="5" t="s">
        <v>107</v>
      </c>
      <c r="B22" s="6" t="s">
        <v>548</v>
      </c>
      <c r="C22" s="86"/>
      <c r="D22" s="86"/>
      <c r="E22" s="86"/>
      <c r="F22" s="86"/>
    </row>
    <row r="23" spans="1:6" ht="15" customHeight="1">
      <c r="A23" s="5" t="s">
        <v>108</v>
      </c>
      <c r="B23" s="6" t="s">
        <v>549</v>
      </c>
      <c r="C23" s="86"/>
      <c r="D23" s="86"/>
      <c r="E23" s="86"/>
      <c r="F23" s="86"/>
    </row>
    <row r="24" spans="1:6" ht="15" customHeight="1">
      <c r="A24" s="5" t="s">
        <v>109</v>
      </c>
      <c r="B24" s="8" t="s">
        <v>550</v>
      </c>
      <c r="C24" s="85">
        <f>'bevételek önkormányzat'!C24+'bevételek hivatal'!C24+'bevételek egészségügy'!C24+'bevételek óvoda'!C24+'bevételek könyvtár'!C24+'bevételek kulturközpont'!C24</f>
        <v>6000</v>
      </c>
      <c r="D24" s="45"/>
      <c r="E24" s="45"/>
      <c r="F24" s="45">
        <f>SUM(C24:E24)</f>
        <v>6000</v>
      </c>
    </row>
    <row r="25" spans="1:6" ht="15" customHeight="1">
      <c r="A25" s="5" t="s">
        <v>110</v>
      </c>
      <c r="B25" s="6" t="s">
        <v>551</v>
      </c>
      <c r="C25" s="86">
        <f>'bevételek önkormányzat'!C25+'bevételek hivatal'!C25+'bevételek egészségügy'!C25+'bevételek óvoda'!C25+'bevételek könyvtár'!C25+'bevételek kulturközpont'!C25</f>
        <v>295000</v>
      </c>
      <c r="D25" s="86"/>
      <c r="E25" s="86"/>
      <c r="F25" s="86">
        <f>SUM(C25:E25)</f>
        <v>295000</v>
      </c>
    </row>
    <row r="26" spans="1:6" ht="15" customHeight="1">
      <c r="A26" s="5" t="s">
        <v>111</v>
      </c>
      <c r="B26" s="6" t="s">
        <v>554</v>
      </c>
      <c r="C26" s="86"/>
      <c r="D26" s="86"/>
      <c r="E26" s="86"/>
      <c r="F26" s="86"/>
    </row>
    <row r="27" spans="1:6" ht="15" customHeight="1">
      <c r="A27" s="5" t="s">
        <v>555</v>
      </c>
      <c r="B27" s="6" t="s">
        <v>556</v>
      </c>
      <c r="C27" s="86"/>
      <c r="D27" s="86"/>
      <c r="E27" s="86"/>
      <c r="F27" s="86"/>
    </row>
    <row r="28" spans="1:6" ht="15" customHeight="1">
      <c r="A28" s="5" t="s">
        <v>112</v>
      </c>
      <c r="B28" s="6" t="s">
        <v>557</v>
      </c>
      <c r="C28" s="86">
        <f>'bevételek önkormányzat'!C28+'bevételek hivatal'!C28+'bevételek egészségügy'!C28+'bevételek óvoda'!C28+'bevételek könyvtár'!C28+'bevételek kulturközpont'!C28</f>
        <v>20000</v>
      </c>
      <c r="D28" s="86"/>
      <c r="E28" s="86"/>
      <c r="F28" s="86">
        <f>SUM(C28:E28)</f>
        <v>20000</v>
      </c>
    </row>
    <row r="29" spans="1:6" ht="15" customHeight="1">
      <c r="A29" s="5" t="s">
        <v>113</v>
      </c>
      <c r="B29" s="6" t="s">
        <v>562</v>
      </c>
      <c r="C29" s="86">
        <f>'bevételek önkormányzat'!C29+'bevételek hivatal'!C29+'bevételek egészségügy'!C29+'bevételek óvoda'!C29+'bevételek könyvtár'!C29+'bevételek kulturközpont'!C29</f>
        <v>200</v>
      </c>
      <c r="D29" s="86"/>
      <c r="E29" s="86"/>
      <c r="F29" s="86">
        <f>SUM(C29:E29)</f>
        <v>200</v>
      </c>
    </row>
    <row r="30" spans="1:6" ht="15" customHeight="1">
      <c r="A30" s="7" t="s">
        <v>141</v>
      </c>
      <c r="B30" s="8" t="s">
        <v>565</v>
      </c>
      <c r="C30" s="45">
        <f>SUM(C25:C29)</f>
        <v>315200</v>
      </c>
      <c r="D30" s="45"/>
      <c r="E30" s="45"/>
      <c r="F30" s="45">
        <f>SUM(C30:E30)</f>
        <v>315200</v>
      </c>
    </row>
    <row r="31" spans="1:6" ht="15" customHeight="1">
      <c r="A31" s="5" t="s">
        <v>114</v>
      </c>
      <c r="B31" s="8" t="s">
        <v>566</v>
      </c>
      <c r="C31" s="85">
        <f>'bevételek önkormányzat'!C31+'bevételek hivatal'!C31+'bevételek egészségügy'!C31+'bevételek óvoda'!C31+'bevételek könyvtár'!C31+'bevételek kulturközpont'!C31</f>
        <v>104</v>
      </c>
      <c r="D31" s="85"/>
      <c r="E31" s="85"/>
      <c r="F31" s="85">
        <f>SUM(C31:E31)</f>
        <v>104</v>
      </c>
    </row>
    <row r="32" spans="1:6" ht="15" customHeight="1">
      <c r="A32" s="41" t="s">
        <v>142</v>
      </c>
      <c r="B32" s="53" t="s">
        <v>567</v>
      </c>
      <c r="C32" s="45">
        <f>C21+C22+C23+C24+C30+C31</f>
        <v>321304</v>
      </c>
      <c r="D32" s="45"/>
      <c r="E32" s="45"/>
      <c r="F32" s="45">
        <f>SUM(C32:E32)</f>
        <v>321304</v>
      </c>
    </row>
    <row r="33" spans="1:6" ht="15" customHeight="1">
      <c r="A33" s="13" t="s">
        <v>568</v>
      </c>
      <c r="B33" s="6" t="s">
        <v>569</v>
      </c>
      <c r="C33" s="86"/>
      <c r="D33" s="86"/>
      <c r="E33" s="86"/>
      <c r="F33" s="86"/>
    </row>
    <row r="34" spans="1:6" ht="15" customHeight="1">
      <c r="A34" s="13" t="s">
        <v>115</v>
      </c>
      <c r="B34" s="6" t="s">
        <v>570</v>
      </c>
      <c r="C34" s="86">
        <f>'bevételek önkormányzat'!C34+'bevételek hivatal'!C34+'bevételek egészségügy'!C34+'bevételek óvoda'!C34+'bevételek könyvtár'!C34+'bevételek kulturközpont'!C34</f>
        <v>12415</v>
      </c>
      <c r="D34" s="86">
        <f>'bevételek önkormányzat'!D34+'bevételek hivatal'!D34+'bevételek egészségügy'!D34+'bevételek óvoda'!D34+'bevételek könyvtár'!D34+'bevételek kulturközpont'!D34</f>
        <v>4550</v>
      </c>
      <c r="E34" s="86"/>
      <c r="F34" s="86">
        <f aca="true" t="shared" si="0" ref="F34:F39">SUM(C34:E34)</f>
        <v>16965</v>
      </c>
    </row>
    <row r="35" spans="1:6" ht="15" customHeight="1">
      <c r="A35" s="13" t="s">
        <v>116</v>
      </c>
      <c r="B35" s="6" t="s">
        <v>571</v>
      </c>
      <c r="C35" s="86"/>
      <c r="D35" s="86"/>
      <c r="E35" s="86"/>
      <c r="F35" s="86"/>
    </row>
    <row r="36" spans="1:6" ht="15" customHeight="1">
      <c r="A36" s="13" t="s">
        <v>117</v>
      </c>
      <c r="B36" s="6" t="s">
        <v>572</v>
      </c>
      <c r="C36" s="86">
        <f>'bevételek önkormányzat'!C36+'bevételek hivatal'!C36+'bevételek egészségügy'!C36+'bevételek óvoda'!C36+'bevételek könyvtár'!C36+'bevételek kulturközpont'!C36</f>
        <v>90000</v>
      </c>
      <c r="D36" s="86"/>
      <c r="E36" s="86"/>
      <c r="F36" s="86">
        <f t="shared" si="0"/>
        <v>90000</v>
      </c>
    </row>
    <row r="37" spans="1:6" ht="15" customHeight="1">
      <c r="A37" s="13" t="s">
        <v>573</v>
      </c>
      <c r="B37" s="6" t="s">
        <v>574</v>
      </c>
      <c r="C37" s="86">
        <f>'bevételek önkormányzat'!C37+'bevételek hivatal'!C37+'bevételek egészségügy'!C37+'bevételek óvoda'!C37+'bevételek könyvtár'!C37+'bevételek kulturközpont'!C37</f>
        <v>8672</v>
      </c>
      <c r="D37" s="86"/>
      <c r="E37" s="86"/>
      <c r="F37" s="86">
        <f t="shared" si="0"/>
        <v>8672</v>
      </c>
    </row>
    <row r="38" spans="1:6" ht="15" customHeight="1">
      <c r="A38" s="13" t="s">
        <v>575</v>
      </c>
      <c r="B38" s="6" t="s">
        <v>576</v>
      </c>
      <c r="C38" s="86">
        <f>'bevételek önkormányzat'!C38+'bevételek hivatal'!C38+'bevételek egészségügy'!C38+'bevételek óvoda'!C38+'bevételek könyvtár'!C38+'bevételek kulturközpont'!C38</f>
        <v>13141</v>
      </c>
      <c r="D38" s="86">
        <f>'bevételek önkormányzat'!D38+'bevételek hivatal'!D38+'bevételek egészségügy'!D38+'bevételek óvoda'!D38+'bevételek könyvtár'!D38+'bevételek kulturközpont'!D38</f>
        <v>1230</v>
      </c>
      <c r="E38" s="86"/>
      <c r="F38" s="86">
        <f t="shared" si="0"/>
        <v>14371</v>
      </c>
    </row>
    <row r="39" spans="1:6" ht="15" customHeight="1">
      <c r="A39" s="13" t="s">
        <v>577</v>
      </c>
      <c r="B39" s="6" t="s">
        <v>578</v>
      </c>
      <c r="C39" s="86">
        <f>'bevételek önkormányzat'!C39+'bevételek hivatal'!C39+'bevételek egészségügy'!C39+'bevételek óvoda'!C39+'bevételek könyvtár'!C39+'bevételek kulturközpont'!C39</f>
        <v>1495</v>
      </c>
      <c r="D39" s="86">
        <f>'bevételek önkormányzat'!D39+'bevételek hivatal'!D39+'bevételek egészségügy'!D39+'bevételek óvoda'!D39+'bevételek könyvtár'!D39+'bevételek kulturközpont'!D39</f>
        <v>2700</v>
      </c>
      <c r="E39" s="86"/>
      <c r="F39" s="86">
        <f t="shared" si="0"/>
        <v>4195</v>
      </c>
    </row>
    <row r="40" spans="1:6" ht="15" customHeight="1">
      <c r="A40" s="13" t="s">
        <v>118</v>
      </c>
      <c r="B40" s="6" t="s">
        <v>579</v>
      </c>
      <c r="C40" s="86"/>
      <c r="D40" s="86"/>
      <c r="E40" s="86"/>
      <c r="F40" s="86"/>
    </row>
    <row r="41" spans="1:6" ht="15" customHeight="1">
      <c r="A41" s="13" t="s">
        <v>119</v>
      </c>
      <c r="B41" s="6" t="s">
        <v>580</v>
      </c>
      <c r="C41" s="86"/>
      <c r="D41" s="86"/>
      <c r="E41" s="86"/>
      <c r="F41" s="86"/>
    </row>
    <row r="42" spans="1:6" ht="15" customHeight="1">
      <c r="A42" s="13" t="s">
        <v>120</v>
      </c>
      <c r="B42" s="6" t="s">
        <v>581</v>
      </c>
      <c r="C42" s="86"/>
      <c r="D42" s="86"/>
      <c r="E42" s="86"/>
      <c r="F42" s="86"/>
    </row>
    <row r="43" spans="1:6" ht="15" customHeight="1">
      <c r="A43" s="52" t="s">
        <v>143</v>
      </c>
      <c r="B43" s="53" t="s">
        <v>582</v>
      </c>
      <c r="C43" s="45">
        <f>SUM(C33:C42)</f>
        <v>125723</v>
      </c>
      <c r="D43" s="45">
        <f>SUM(D33:D42)</f>
        <v>8480</v>
      </c>
      <c r="E43" s="45"/>
      <c r="F43" s="45">
        <f>SUM(C43:E43)</f>
        <v>134203</v>
      </c>
    </row>
    <row r="44" spans="1:6" ht="15" customHeight="1">
      <c r="A44" s="13" t="s">
        <v>591</v>
      </c>
      <c r="B44" s="6" t="s">
        <v>592</v>
      </c>
      <c r="C44" s="86"/>
      <c r="D44" s="86"/>
      <c r="E44" s="86"/>
      <c r="F44" s="86"/>
    </row>
    <row r="45" spans="1:6" ht="15" customHeight="1">
      <c r="A45" s="5" t="s">
        <v>124</v>
      </c>
      <c r="B45" s="6" t="s">
        <v>593</v>
      </c>
      <c r="C45" s="86"/>
      <c r="D45" s="86"/>
      <c r="E45" s="86"/>
      <c r="F45" s="86"/>
    </row>
    <row r="46" spans="1:6" ht="15" customHeight="1">
      <c r="A46" s="13" t="s">
        <v>125</v>
      </c>
      <c r="B46" s="6" t="s">
        <v>594</v>
      </c>
      <c r="C46" s="86"/>
      <c r="D46" s="86"/>
      <c r="E46" s="86"/>
      <c r="F46" s="86"/>
    </row>
    <row r="47" spans="1:6" ht="15" customHeight="1">
      <c r="A47" s="41" t="s">
        <v>145</v>
      </c>
      <c r="B47" s="53" t="s">
        <v>595</v>
      </c>
      <c r="C47" s="45">
        <f>SUM(C44:C46)</f>
        <v>0</v>
      </c>
      <c r="D47" s="45"/>
      <c r="E47" s="45"/>
      <c r="F47" s="45">
        <f>SUM(C47:E47)</f>
        <v>0</v>
      </c>
    </row>
    <row r="48" spans="1:6" ht="15" customHeight="1">
      <c r="A48" s="60" t="s">
        <v>212</v>
      </c>
      <c r="B48" s="65"/>
      <c r="C48" s="45">
        <f>C18+C32+C43+C47</f>
        <v>802519</v>
      </c>
      <c r="D48" s="45">
        <f>D18+D32+D43+D47</f>
        <v>8480</v>
      </c>
      <c r="E48" s="45"/>
      <c r="F48" s="45">
        <f>SUM(C48:E48)</f>
        <v>810999</v>
      </c>
    </row>
    <row r="49" spans="1:6" ht="15" customHeight="1">
      <c r="A49" s="5" t="s">
        <v>537</v>
      </c>
      <c r="B49" s="6" t="s">
        <v>538</v>
      </c>
      <c r="C49" s="86"/>
      <c r="D49" s="86"/>
      <c r="E49" s="86"/>
      <c r="F49" s="86"/>
    </row>
    <row r="50" spans="1:6" ht="15" customHeight="1">
      <c r="A50" s="5" t="s">
        <v>539</v>
      </c>
      <c r="B50" s="6" t="s">
        <v>540</v>
      </c>
      <c r="C50" s="86"/>
      <c r="D50" s="86"/>
      <c r="E50" s="86"/>
      <c r="F50" s="86"/>
    </row>
    <row r="51" spans="1:6" ht="15" customHeight="1">
      <c r="A51" s="5" t="s">
        <v>102</v>
      </c>
      <c r="B51" s="6" t="s">
        <v>541</v>
      </c>
      <c r="C51" s="86"/>
      <c r="D51" s="86"/>
      <c r="E51" s="86"/>
      <c r="F51" s="86"/>
    </row>
    <row r="52" spans="1:6" ht="15" customHeight="1">
      <c r="A52" s="5" t="s">
        <v>103</v>
      </c>
      <c r="B52" s="6" t="s">
        <v>542</v>
      </c>
      <c r="C52" s="86"/>
      <c r="D52" s="86"/>
      <c r="E52" s="86"/>
      <c r="F52" s="86"/>
    </row>
    <row r="53" spans="1:6" ht="15" customHeight="1">
      <c r="A53" s="5" t="s">
        <v>104</v>
      </c>
      <c r="B53" s="6" t="s">
        <v>543</v>
      </c>
      <c r="C53" s="86">
        <f>'bevételek önkormányzat'!C53+'bevételek hivatal'!C53+'bevételek egészségügy'!C53+'bevételek óvoda'!C53+'bevételek könyvtár'!C53+'bevételek kulturközpont'!C53</f>
        <v>104799</v>
      </c>
      <c r="D53" s="86"/>
      <c r="E53" s="86"/>
      <c r="F53" s="86">
        <f>SUM(C53:E53)</f>
        <v>104799</v>
      </c>
    </row>
    <row r="54" spans="1:6" ht="15" customHeight="1">
      <c r="A54" s="41" t="s">
        <v>139</v>
      </c>
      <c r="B54" s="53" t="s">
        <v>544</v>
      </c>
      <c r="C54" s="45">
        <f>SUM(C49:C53)</f>
        <v>104799</v>
      </c>
      <c r="D54" s="45"/>
      <c r="E54" s="45"/>
      <c r="F54" s="45">
        <f>SUM(C54:E54)</f>
        <v>104799</v>
      </c>
    </row>
    <row r="55" spans="1:6" ht="15" customHeight="1">
      <c r="A55" s="13" t="s">
        <v>121</v>
      </c>
      <c r="B55" s="6" t="s">
        <v>583</v>
      </c>
      <c r="C55" s="86"/>
      <c r="D55" s="86"/>
      <c r="E55" s="86"/>
      <c r="F55" s="86"/>
    </row>
    <row r="56" spans="1:6" ht="15" customHeight="1">
      <c r="A56" s="13" t="s">
        <v>122</v>
      </c>
      <c r="B56" s="6" t="s">
        <v>584</v>
      </c>
      <c r="C56" s="86"/>
      <c r="D56" s="86"/>
      <c r="E56" s="86"/>
      <c r="F56" s="86"/>
    </row>
    <row r="57" spans="1:6" ht="15" customHeight="1">
      <c r="A57" s="13" t="s">
        <v>585</v>
      </c>
      <c r="B57" s="6" t="s">
        <v>586</v>
      </c>
      <c r="C57" s="86"/>
      <c r="D57" s="86"/>
      <c r="E57" s="86"/>
      <c r="F57" s="86"/>
    </row>
    <row r="58" spans="1:6" ht="15" customHeight="1">
      <c r="A58" s="13" t="s">
        <v>123</v>
      </c>
      <c r="B58" s="6" t="s">
        <v>587</v>
      </c>
      <c r="C58" s="86"/>
      <c r="D58" s="86"/>
      <c r="E58" s="86"/>
      <c r="F58" s="86"/>
    </row>
    <row r="59" spans="1:6" ht="15" customHeight="1">
      <c r="A59" s="13" t="s">
        <v>588</v>
      </c>
      <c r="B59" s="6" t="s">
        <v>589</v>
      </c>
      <c r="C59" s="86"/>
      <c r="D59" s="86"/>
      <c r="E59" s="86"/>
      <c r="F59" s="86"/>
    </row>
    <row r="60" spans="1:6" ht="15" customHeight="1">
      <c r="A60" s="41" t="s">
        <v>144</v>
      </c>
      <c r="B60" s="53" t="s">
        <v>590</v>
      </c>
      <c r="C60" s="45">
        <f>SUM(C56:C59)</f>
        <v>0</v>
      </c>
      <c r="D60" s="45"/>
      <c r="E60" s="45"/>
      <c r="F60" s="45">
        <f>SUM(C60:E60)</f>
        <v>0</v>
      </c>
    </row>
    <row r="61" spans="1:6" ht="15" customHeight="1">
      <c r="A61" s="257" t="s">
        <v>596</v>
      </c>
      <c r="B61" s="6" t="s">
        <v>597</v>
      </c>
      <c r="C61" s="86"/>
      <c r="D61" s="86"/>
      <c r="E61" s="86"/>
      <c r="F61" s="86"/>
    </row>
    <row r="62" spans="1:6" ht="15" customHeight="1">
      <c r="A62" s="258" t="s">
        <v>729</v>
      </c>
      <c r="B62" s="6" t="s">
        <v>731</v>
      </c>
      <c r="C62" s="86"/>
      <c r="D62" s="86"/>
      <c r="E62" s="86"/>
      <c r="F62" s="86"/>
    </row>
    <row r="63" spans="1:6" ht="15" customHeight="1">
      <c r="A63" s="258" t="s">
        <v>126</v>
      </c>
      <c r="B63" s="6" t="s">
        <v>730</v>
      </c>
      <c r="C63" s="86">
        <f>'bevételek önkormányzat'!C63+'bevételek hivatal'!C63+'bevételek egészségügy'!C63+'bevételek óvoda'!C63+'bevételek könyvtár'!C63+'bevételek kulturközpont'!C63</f>
        <v>179</v>
      </c>
      <c r="D63" s="86"/>
      <c r="E63" s="86"/>
      <c r="F63" s="86">
        <f aca="true" t="shared" si="1" ref="F63:F68">SUM(C63:E63)</f>
        <v>179</v>
      </c>
    </row>
    <row r="64" spans="1:6" ht="15" customHeight="1">
      <c r="A64" s="41" t="s">
        <v>147</v>
      </c>
      <c r="B64" s="53" t="s">
        <v>600</v>
      </c>
      <c r="C64" s="45">
        <f>SUM(C61:C63)</f>
        <v>179</v>
      </c>
      <c r="D64" s="45"/>
      <c r="E64" s="45"/>
      <c r="F64" s="45">
        <f t="shared" si="1"/>
        <v>179</v>
      </c>
    </row>
    <row r="65" spans="1:6" ht="15" customHeight="1">
      <c r="A65" s="60" t="s">
        <v>211</v>
      </c>
      <c r="B65" s="65"/>
      <c r="C65" s="45">
        <f>C54+C60+C64</f>
        <v>104978</v>
      </c>
      <c r="D65" s="45">
        <f>D54+D60+D64</f>
        <v>0</v>
      </c>
      <c r="E65" s="45"/>
      <c r="F65" s="45">
        <f t="shared" si="1"/>
        <v>104978</v>
      </c>
    </row>
    <row r="66" spans="1:6" ht="15.75">
      <c r="A66" s="50" t="s">
        <v>146</v>
      </c>
      <c r="B66" s="37" t="s">
        <v>601</v>
      </c>
      <c r="C66" s="45">
        <f>C48+C65</f>
        <v>907497</v>
      </c>
      <c r="D66" s="45">
        <f>D48+D65</f>
        <v>8480</v>
      </c>
      <c r="E66" s="45"/>
      <c r="F66" s="45">
        <f t="shared" si="1"/>
        <v>915977</v>
      </c>
    </row>
    <row r="67" spans="1:6" ht="15.75">
      <c r="A67" s="64" t="s">
        <v>264</v>
      </c>
      <c r="B67" s="63"/>
      <c r="C67" s="86">
        <f>'bevételek önkormányzat'!C67+'bevételek hivatal'!C67+'bevételek egészségügy'!C67+'bevételek óvoda'!C67+'bevételek könyvtár'!C67+'bevételek kulturközpont'!C67</f>
        <v>38301</v>
      </c>
      <c r="D67" s="86">
        <f>'bevételek önkormányzat'!D67+'bevételek hivatal'!D67+'bevételek egészségügy'!D67+'bevételek óvoda'!D67+'bevételek könyvtár'!D67+'bevételek kulturközpont'!D67</f>
        <v>12950</v>
      </c>
      <c r="E67" s="259"/>
      <c r="F67" s="279">
        <f t="shared" si="1"/>
        <v>51251</v>
      </c>
    </row>
    <row r="68" spans="1:6" ht="15.75">
      <c r="A68" s="64" t="s">
        <v>265</v>
      </c>
      <c r="B68" s="63"/>
      <c r="C68" s="86">
        <f>'bevételek önkormányzat'!C68+'bevételek hivatal'!C68+'bevételek egészségügy'!C68+'bevételek óvoda'!C68+'bevételek könyvtár'!C68+'bevételek kulturközpont'!C68</f>
        <v>488509</v>
      </c>
      <c r="D68" s="86">
        <f>'bevételek önkormányzat'!D68+'bevételek hivatal'!D68+'bevételek egészségügy'!D68+'bevételek óvoda'!D68+'bevételek könyvtár'!D68+'bevételek kulturközpont'!D68</f>
        <v>0</v>
      </c>
      <c r="E68" s="259"/>
      <c r="F68" s="279">
        <f t="shared" si="1"/>
        <v>488509</v>
      </c>
    </row>
    <row r="69" spans="1:6" ht="15">
      <c r="A69" s="39" t="s">
        <v>128</v>
      </c>
      <c r="B69" s="5" t="s">
        <v>602</v>
      </c>
      <c r="C69" s="86"/>
      <c r="D69" s="86"/>
      <c r="E69" s="86"/>
      <c r="F69" s="86"/>
    </row>
    <row r="70" spans="1:6" ht="15">
      <c r="A70" s="13" t="s">
        <v>603</v>
      </c>
      <c r="B70" s="5" t="s">
        <v>604</v>
      </c>
      <c r="C70" s="86"/>
      <c r="D70" s="86"/>
      <c r="E70" s="86"/>
      <c r="F70" s="86"/>
    </row>
    <row r="71" spans="1:6" ht="15">
      <c r="A71" s="39" t="s">
        <v>129</v>
      </c>
      <c r="B71" s="5" t="s">
        <v>605</v>
      </c>
      <c r="C71" s="86"/>
      <c r="D71" s="86"/>
      <c r="E71" s="86"/>
      <c r="F71" s="86"/>
    </row>
    <row r="72" spans="1:6" ht="15">
      <c r="A72" s="15" t="s">
        <v>148</v>
      </c>
      <c r="B72" s="7" t="s">
        <v>606</v>
      </c>
      <c r="C72" s="45">
        <v>0</v>
      </c>
      <c r="D72" s="45"/>
      <c r="E72" s="45"/>
      <c r="F72" s="45">
        <v>0</v>
      </c>
    </row>
    <row r="73" spans="1:6" ht="15">
      <c r="A73" s="13" t="s">
        <v>130</v>
      </c>
      <c r="B73" s="5" t="s">
        <v>607</v>
      </c>
      <c r="C73" s="86"/>
      <c r="D73" s="86"/>
      <c r="E73" s="86"/>
      <c r="F73" s="86"/>
    </row>
    <row r="74" spans="1:6" ht="15">
      <c r="A74" s="39" t="s">
        <v>608</v>
      </c>
      <c r="B74" s="5" t="s">
        <v>609</v>
      </c>
      <c r="C74" s="86"/>
      <c r="D74" s="86"/>
      <c r="E74" s="86"/>
      <c r="F74" s="86"/>
    </row>
    <row r="75" spans="1:6" ht="15">
      <c r="A75" s="13" t="s">
        <v>131</v>
      </c>
      <c r="B75" s="5" t="s">
        <v>610</v>
      </c>
      <c r="C75" s="86"/>
      <c r="D75" s="86"/>
      <c r="E75" s="86"/>
      <c r="F75" s="86"/>
    </row>
    <row r="76" spans="1:6" ht="15">
      <c r="A76" s="39" t="s">
        <v>611</v>
      </c>
      <c r="B76" s="5" t="s">
        <v>612</v>
      </c>
      <c r="C76" s="86"/>
      <c r="D76" s="86"/>
      <c r="E76" s="86"/>
      <c r="F76" s="86"/>
    </row>
    <row r="77" spans="1:6" ht="15">
      <c r="A77" s="14" t="s">
        <v>149</v>
      </c>
      <c r="B77" s="7" t="s">
        <v>613</v>
      </c>
      <c r="C77" s="85">
        <f>SUM(C73:C76)</f>
        <v>0</v>
      </c>
      <c r="D77" s="85"/>
      <c r="E77" s="85"/>
      <c r="F77" s="85">
        <f>SUM(C77:E77)</f>
        <v>0</v>
      </c>
    </row>
    <row r="78" spans="1:6" ht="15">
      <c r="A78" s="5" t="s">
        <v>262</v>
      </c>
      <c r="B78" s="5" t="s">
        <v>614</v>
      </c>
      <c r="C78" s="86">
        <f>'bevételek önkormányzat'!C78+'bevételek hivatal'!C78+'bevételek egészségügy'!C78+'bevételek óvoda'!C78+'bevételek könyvtár'!C78+'bevételek kulturközpont'!C78</f>
        <v>61350</v>
      </c>
      <c r="D78" s="86"/>
      <c r="E78" s="86"/>
      <c r="F78" s="86">
        <f>SUM(C78:E78)</f>
        <v>61350</v>
      </c>
    </row>
    <row r="79" spans="1:6" ht="15">
      <c r="A79" s="5" t="s">
        <v>263</v>
      </c>
      <c r="B79" s="5" t="s">
        <v>614</v>
      </c>
      <c r="C79" s="86">
        <f>'bevételek önkormányzat'!C79+'bevételek hivatal'!C79+'bevételek egészségügy'!C79+'bevételek óvoda'!C79+'bevételek könyvtár'!C79+'bevételek kulturközpont'!C79</f>
        <v>493032</v>
      </c>
      <c r="D79" s="86"/>
      <c r="E79" s="86"/>
      <c r="F79" s="86">
        <f>SUM(C79:E79)</f>
        <v>493032</v>
      </c>
    </row>
    <row r="80" spans="1:6" ht="15">
      <c r="A80" s="5" t="s">
        <v>260</v>
      </c>
      <c r="B80" s="5" t="s">
        <v>615</v>
      </c>
      <c r="C80" s="86"/>
      <c r="D80" s="86"/>
      <c r="E80" s="86"/>
      <c r="F80" s="86"/>
    </row>
    <row r="81" spans="1:6" ht="15">
      <c r="A81" s="5" t="s">
        <v>261</v>
      </c>
      <c r="B81" s="5" t="s">
        <v>615</v>
      </c>
      <c r="C81" s="86"/>
      <c r="D81" s="86"/>
      <c r="E81" s="86"/>
      <c r="F81" s="86"/>
    </row>
    <row r="82" spans="1:7" ht="15">
      <c r="A82" s="7" t="s">
        <v>150</v>
      </c>
      <c r="B82" s="7" t="s">
        <v>616</v>
      </c>
      <c r="C82" s="45">
        <f>SUM(C78:C81)</f>
        <v>554382</v>
      </c>
      <c r="D82" s="45">
        <f>SUM(D78:D81)</f>
        <v>0</v>
      </c>
      <c r="E82" s="45"/>
      <c r="F82" s="45">
        <f>SUM(C82:E82)</f>
        <v>554382</v>
      </c>
      <c r="G82" s="93"/>
    </row>
    <row r="83" spans="1:6" ht="15">
      <c r="A83" s="39" t="s">
        <v>617</v>
      </c>
      <c r="B83" s="5" t="s">
        <v>618</v>
      </c>
      <c r="C83" s="86"/>
      <c r="D83" s="86"/>
      <c r="E83" s="86"/>
      <c r="F83" s="86"/>
    </row>
    <row r="84" spans="1:6" ht="15">
      <c r="A84" s="39" t="s">
        <v>619</v>
      </c>
      <c r="B84" s="5" t="s">
        <v>620</v>
      </c>
      <c r="C84" s="86"/>
      <c r="D84" s="86"/>
      <c r="E84" s="86"/>
      <c r="F84" s="86"/>
    </row>
    <row r="85" spans="1:6" ht="15">
      <c r="A85" s="39" t="s">
        <v>621</v>
      </c>
      <c r="B85" s="5" t="s">
        <v>622</v>
      </c>
      <c r="C85" s="86"/>
      <c r="D85" s="86"/>
      <c r="E85" s="86"/>
      <c r="F85" s="86"/>
    </row>
    <row r="86" spans="1:6" ht="15">
      <c r="A86" s="39" t="s">
        <v>623</v>
      </c>
      <c r="B86" s="5" t="s">
        <v>624</v>
      </c>
      <c r="C86" s="86"/>
      <c r="D86" s="86"/>
      <c r="E86" s="86"/>
      <c r="F86" s="86"/>
    </row>
    <row r="87" spans="1:6" ht="15">
      <c r="A87" s="13" t="s">
        <v>132</v>
      </c>
      <c r="B87" s="5" t="s">
        <v>625</v>
      </c>
      <c r="C87" s="86"/>
      <c r="D87" s="86"/>
      <c r="E87" s="86"/>
      <c r="F87" s="86"/>
    </row>
    <row r="88" spans="1:6" ht="15">
      <c r="A88" s="15" t="s">
        <v>151</v>
      </c>
      <c r="B88" s="7" t="s">
        <v>627</v>
      </c>
      <c r="C88" s="45"/>
      <c r="D88" s="45"/>
      <c r="E88" s="45"/>
      <c r="F88" s="45"/>
    </row>
    <row r="89" spans="1:6" ht="15">
      <c r="A89" s="13" t="s">
        <v>628</v>
      </c>
      <c r="B89" s="5" t="s">
        <v>629</v>
      </c>
      <c r="C89" s="86"/>
      <c r="D89" s="86"/>
      <c r="E89" s="86"/>
      <c r="F89" s="86"/>
    </row>
    <row r="90" spans="1:6" ht="15">
      <c r="A90" s="13" t="s">
        <v>630</v>
      </c>
      <c r="B90" s="5" t="s">
        <v>631</v>
      </c>
      <c r="C90" s="86"/>
      <c r="D90" s="86"/>
      <c r="E90" s="86"/>
      <c r="F90" s="86"/>
    </row>
    <row r="91" spans="1:6" ht="15">
      <c r="A91" s="39" t="s">
        <v>0</v>
      </c>
      <c r="B91" s="5" t="s">
        <v>1</v>
      </c>
      <c r="C91" s="86"/>
      <c r="D91" s="86"/>
      <c r="E91" s="86"/>
      <c r="F91" s="86"/>
    </row>
    <row r="92" spans="1:6" ht="15">
      <c r="A92" s="39" t="s">
        <v>133</v>
      </c>
      <c r="B92" s="5" t="s">
        <v>2</v>
      </c>
      <c r="C92" s="86"/>
      <c r="D92" s="86"/>
      <c r="E92" s="86"/>
      <c r="F92" s="86"/>
    </row>
    <row r="93" spans="1:6" ht="15">
      <c r="A93" s="14" t="s">
        <v>152</v>
      </c>
      <c r="B93" s="7" t="s">
        <v>3</v>
      </c>
      <c r="C93" s="86"/>
      <c r="D93" s="86"/>
      <c r="E93" s="86"/>
      <c r="F93" s="86"/>
    </row>
    <row r="94" spans="1:6" ht="15">
      <c r="A94" s="15" t="s">
        <v>4</v>
      </c>
      <c r="B94" s="7" t="s">
        <v>5</v>
      </c>
      <c r="C94" s="86"/>
      <c r="D94" s="86"/>
      <c r="E94" s="86"/>
      <c r="F94" s="86"/>
    </row>
    <row r="95" spans="1:6" ht="15.75">
      <c r="A95" s="42" t="s">
        <v>153</v>
      </c>
      <c r="B95" s="43" t="s">
        <v>6</v>
      </c>
      <c r="C95" s="45">
        <f>SUM(C82:C94)</f>
        <v>554382</v>
      </c>
      <c r="D95" s="45">
        <f>SUM(D82:D94)</f>
        <v>0</v>
      </c>
      <c r="E95" s="45"/>
      <c r="F95" s="45">
        <f>SUM(C95:E95)</f>
        <v>554382</v>
      </c>
    </row>
    <row r="96" spans="1:6" ht="15.75">
      <c r="A96" s="46" t="s">
        <v>135</v>
      </c>
      <c r="B96" s="47"/>
      <c r="C96" s="45">
        <f>C66+C95</f>
        <v>1461879</v>
      </c>
      <c r="D96" s="45">
        <f>D66+D95</f>
        <v>8480</v>
      </c>
      <c r="E96" s="45"/>
      <c r="F96" s="45">
        <f>SUM(C96:E96)</f>
        <v>1470359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21">
      <selection activeCell="A1" sqref="A1:H35"/>
    </sheetView>
  </sheetViews>
  <sheetFormatPr defaultColWidth="9.140625" defaultRowHeight="15"/>
  <cols>
    <col min="1" max="1" width="86.28125" style="0" customWidth="1"/>
    <col min="2" max="2" width="28.28125" style="0" customWidth="1"/>
    <col min="3" max="6" width="29.140625" style="0" customWidth="1"/>
    <col min="7" max="7" width="29.421875" style="0" customWidth="1"/>
    <col min="8" max="8" width="18.421875" style="0" customWidth="1"/>
  </cols>
  <sheetData>
    <row r="1" spans="1:8" ht="25.5" customHeight="1">
      <c r="A1" s="318" t="s">
        <v>922</v>
      </c>
      <c r="B1" s="325"/>
      <c r="C1" s="325"/>
      <c r="D1" s="325"/>
      <c r="E1" s="325"/>
      <c r="F1" s="325"/>
      <c r="G1" s="325"/>
      <c r="H1" s="325"/>
    </row>
    <row r="2" spans="1:8" ht="23.25" customHeight="1">
      <c r="A2" s="313" t="s">
        <v>210</v>
      </c>
      <c r="B2" s="330"/>
      <c r="C2" s="330"/>
      <c r="D2" s="330"/>
      <c r="E2" s="330"/>
      <c r="F2" s="330"/>
      <c r="G2" s="330"/>
      <c r="H2" s="330"/>
    </row>
    <row r="3" ht="15">
      <c r="A3" s="1"/>
    </row>
    <row r="4" spans="1:8" ht="15">
      <c r="A4" s="1"/>
      <c r="H4" s="200" t="s">
        <v>685</v>
      </c>
    </row>
    <row r="5" spans="1:8" ht="51" customHeight="1">
      <c r="A5" s="58" t="s">
        <v>209</v>
      </c>
      <c r="B5" s="94" t="s">
        <v>259</v>
      </c>
      <c r="C5" s="94" t="s">
        <v>699</v>
      </c>
      <c r="D5" s="94" t="s">
        <v>32</v>
      </c>
      <c r="E5" s="94" t="s">
        <v>700</v>
      </c>
      <c r="F5" s="94" t="s">
        <v>30</v>
      </c>
      <c r="G5" s="94" t="s">
        <v>31</v>
      </c>
      <c r="H5" s="95" t="s">
        <v>281</v>
      </c>
    </row>
    <row r="6" spans="1:8" ht="24.75" customHeight="1">
      <c r="A6" s="59" t="s">
        <v>183</v>
      </c>
      <c r="B6" s="272"/>
      <c r="C6" s="272">
        <v>2</v>
      </c>
      <c r="D6" s="272"/>
      <c r="E6" s="272"/>
      <c r="F6" s="272"/>
      <c r="G6" s="272"/>
      <c r="H6" s="274">
        <f>SUM(C6:G6)</f>
        <v>2</v>
      </c>
    </row>
    <row r="7" spans="1:8" ht="24.75" customHeight="1">
      <c r="A7" s="59" t="s">
        <v>184</v>
      </c>
      <c r="B7" s="272"/>
      <c r="C7" s="272">
        <v>6</v>
      </c>
      <c r="D7" s="272"/>
      <c r="E7" s="272"/>
      <c r="F7" s="272"/>
      <c r="G7" s="272"/>
      <c r="H7" s="274">
        <f>SUM(C7:G7)</f>
        <v>6</v>
      </c>
    </row>
    <row r="8" spans="1:8" ht="24.75" customHeight="1">
      <c r="A8" s="59" t="s">
        <v>185</v>
      </c>
      <c r="B8" s="272"/>
      <c r="C8" s="272">
        <v>10</v>
      </c>
      <c r="D8" s="272"/>
      <c r="E8" s="272"/>
      <c r="F8" s="272"/>
      <c r="G8" s="272"/>
      <c r="H8" s="274">
        <f>SUM(C8:G8)</f>
        <v>10</v>
      </c>
    </row>
    <row r="9" spans="1:8" ht="24.75" customHeight="1">
      <c r="A9" s="59" t="s">
        <v>186</v>
      </c>
      <c r="B9" s="272"/>
      <c r="C9" s="272">
        <v>1</v>
      </c>
      <c r="D9" s="272"/>
      <c r="E9" s="272"/>
      <c r="F9" s="272"/>
      <c r="G9" s="272"/>
      <c r="H9" s="274">
        <f>SUM(C9:G9)</f>
        <v>1</v>
      </c>
    </row>
    <row r="10" spans="1:8" ht="24.75" customHeight="1">
      <c r="A10" s="58" t="s">
        <v>204</v>
      </c>
      <c r="B10" s="273"/>
      <c r="C10" s="273">
        <f>SUM(C6:C9)</f>
        <v>19</v>
      </c>
      <c r="D10" s="273"/>
      <c r="E10" s="273"/>
      <c r="F10" s="273"/>
      <c r="G10" s="273"/>
      <c r="H10" s="90">
        <f>SUM(C10:G10)</f>
        <v>19</v>
      </c>
    </row>
    <row r="11" spans="1:8" ht="24.75" customHeight="1">
      <c r="A11" s="59" t="s">
        <v>187</v>
      </c>
      <c r="B11" s="272"/>
      <c r="C11" s="272"/>
      <c r="D11" s="272">
        <v>1</v>
      </c>
      <c r="E11" s="272">
        <v>2</v>
      </c>
      <c r="F11" s="272">
        <v>1</v>
      </c>
      <c r="G11" s="272">
        <v>1</v>
      </c>
      <c r="H11" s="274">
        <f>SUM(D11:G11)</f>
        <v>5</v>
      </c>
    </row>
    <row r="12" spans="1:8" ht="24.75" customHeight="1">
      <c r="A12" s="59" t="s">
        <v>188</v>
      </c>
      <c r="B12" s="272"/>
      <c r="C12" s="272"/>
      <c r="D12" s="272"/>
      <c r="E12" s="272"/>
      <c r="F12" s="272"/>
      <c r="G12" s="272"/>
      <c r="H12" s="274"/>
    </row>
    <row r="13" spans="1:8" ht="24.75" customHeight="1">
      <c r="A13" s="59" t="s">
        <v>189</v>
      </c>
      <c r="B13" s="272"/>
      <c r="C13" s="272"/>
      <c r="D13" s="272"/>
      <c r="E13" s="272"/>
      <c r="F13" s="272"/>
      <c r="G13" s="272"/>
      <c r="H13" s="274"/>
    </row>
    <row r="14" spans="1:8" ht="24.75" customHeight="1">
      <c r="A14" s="59" t="s">
        <v>190</v>
      </c>
      <c r="B14" s="272"/>
      <c r="C14" s="272"/>
      <c r="D14" s="272">
        <v>2</v>
      </c>
      <c r="E14" s="272">
        <v>2</v>
      </c>
      <c r="F14" s="272">
        <v>1</v>
      </c>
      <c r="G14" s="272"/>
      <c r="H14" s="274">
        <f>SUM(C14:G14)</f>
        <v>5</v>
      </c>
    </row>
    <row r="15" spans="1:8" ht="24.75" customHeight="1">
      <c r="A15" s="59" t="s">
        <v>191</v>
      </c>
      <c r="B15" s="272"/>
      <c r="C15" s="272"/>
      <c r="D15" s="272">
        <v>2</v>
      </c>
      <c r="E15" s="272">
        <v>9</v>
      </c>
      <c r="F15" s="272">
        <v>3</v>
      </c>
      <c r="G15" s="272">
        <v>3</v>
      </c>
      <c r="H15" s="274">
        <f>SUM(D15:G15)</f>
        <v>17</v>
      </c>
    </row>
    <row r="16" spans="1:8" ht="24.75" customHeight="1">
      <c r="A16" s="59" t="s">
        <v>192</v>
      </c>
      <c r="B16" s="272"/>
      <c r="C16" s="272"/>
      <c r="D16" s="272">
        <v>3</v>
      </c>
      <c r="E16" s="272">
        <v>3</v>
      </c>
      <c r="F16" s="272"/>
      <c r="G16" s="272"/>
      <c r="H16" s="274">
        <f>SUM(D16:G16)</f>
        <v>6</v>
      </c>
    </row>
    <row r="17" spans="1:8" ht="24.75" customHeight="1">
      <c r="A17" s="59" t="s">
        <v>882</v>
      </c>
      <c r="B17" s="272"/>
      <c r="C17" s="272"/>
      <c r="D17" s="272"/>
      <c r="E17" s="272">
        <v>8</v>
      </c>
      <c r="F17" s="272"/>
      <c r="G17" s="272"/>
      <c r="H17" s="274">
        <f>SUM(D17:G17)</f>
        <v>8</v>
      </c>
    </row>
    <row r="18" spans="1:8" ht="24.75" customHeight="1">
      <c r="A18" s="59" t="s">
        <v>883</v>
      </c>
      <c r="B18" s="272"/>
      <c r="C18" s="272"/>
      <c r="D18" s="272"/>
      <c r="E18" s="272">
        <v>1</v>
      </c>
      <c r="F18" s="272"/>
      <c r="G18" s="272"/>
      <c r="H18" s="274">
        <f>SUM(D18:G18)</f>
        <v>1</v>
      </c>
    </row>
    <row r="19" spans="1:8" ht="24.75" customHeight="1">
      <c r="A19" s="59" t="s">
        <v>193</v>
      </c>
      <c r="B19" s="272"/>
      <c r="C19" s="272"/>
      <c r="D19" s="272"/>
      <c r="E19" s="272"/>
      <c r="F19" s="272"/>
      <c r="G19" s="272"/>
      <c r="H19" s="274"/>
    </row>
    <row r="20" spans="1:8" ht="24.75" customHeight="1">
      <c r="A20" s="58" t="s">
        <v>205</v>
      </c>
      <c r="B20" s="272"/>
      <c r="C20" s="272"/>
      <c r="D20" s="273">
        <f>SUM(D11:D19)</f>
        <v>8</v>
      </c>
      <c r="E20" s="273">
        <f>SUM(E11:E19)</f>
        <v>25</v>
      </c>
      <c r="F20" s="273">
        <f>SUM(F11:F19)</f>
        <v>5</v>
      </c>
      <c r="G20" s="273">
        <f>SUM(G11:G19)</f>
        <v>4</v>
      </c>
      <c r="H20" s="90">
        <f>SUM(H11:H19)</f>
        <v>42</v>
      </c>
    </row>
    <row r="21" spans="1:8" ht="32.25" customHeight="1">
      <c r="A21" s="59" t="s">
        <v>194</v>
      </c>
      <c r="B21" s="272">
        <v>5</v>
      </c>
      <c r="C21" s="272">
        <v>1</v>
      </c>
      <c r="D21" s="272"/>
      <c r="E21" s="272"/>
      <c r="F21" s="272"/>
      <c r="G21" s="272"/>
      <c r="H21" s="274">
        <f>SUM(B21:G21)</f>
        <v>6</v>
      </c>
    </row>
    <row r="22" spans="1:8" ht="24.75" customHeight="1">
      <c r="A22" s="59" t="s">
        <v>195</v>
      </c>
      <c r="B22" s="272"/>
      <c r="C22" s="272"/>
      <c r="D22" s="272"/>
      <c r="E22" s="272"/>
      <c r="F22" s="272"/>
      <c r="G22" s="272"/>
      <c r="H22" s="274"/>
    </row>
    <row r="23" spans="1:8" ht="24.75" customHeight="1">
      <c r="A23" s="59" t="s">
        <v>196</v>
      </c>
      <c r="B23" s="272"/>
      <c r="C23" s="272"/>
      <c r="D23" s="272"/>
      <c r="E23" s="272"/>
      <c r="F23" s="272"/>
      <c r="G23" s="272"/>
      <c r="H23" s="274"/>
    </row>
    <row r="24" spans="1:8" ht="24.75" customHeight="1">
      <c r="A24" s="58" t="s">
        <v>206</v>
      </c>
      <c r="B24" s="273">
        <f>SUM(B21:B23)</f>
        <v>5</v>
      </c>
      <c r="C24" s="273">
        <f>SUM(C21:C23)</f>
        <v>1</v>
      </c>
      <c r="D24" s="273"/>
      <c r="E24" s="273"/>
      <c r="F24" s="273"/>
      <c r="G24" s="273"/>
      <c r="H24" s="90">
        <f>SUM(B24:G24)</f>
        <v>6</v>
      </c>
    </row>
    <row r="25" spans="1:8" ht="24.75" customHeight="1">
      <c r="A25" s="59" t="s">
        <v>197</v>
      </c>
      <c r="B25" s="272">
        <v>1</v>
      </c>
      <c r="C25" s="272"/>
      <c r="D25" s="272"/>
      <c r="E25" s="272"/>
      <c r="F25" s="272"/>
      <c r="G25" s="272"/>
      <c r="H25" s="272">
        <f>SUM(B25:G25)</f>
        <v>1</v>
      </c>
    </row>
    <row r="26" spans="1:8" ht="24.75" customHeight="1">
      <c r="A26" s="59" t="s">
        <v>198</v>
      </c>
      <c r="B26" s="272">
        <v>5</v>
      </c>
      <c r="C26" s="272"/>
      <c r="D26" s="272"/>
      <c r="E26" s="272"/>
      <c r="F26" s="272"/>
      <c r="G26" s="272"/>
      <c r="H26" s="272">
        <f>SUM(B26:G26)</f>
        <v>5</v>
      </c>
    </row>
    <row r="27" spans="1:8" ht="36.75" customHeight="1">
      <c r="A27" s="59" t="s">
        <v>199</v>
      </c>
      <c r="B27" s="272">
        <v>1</v>
      </c>
      <c r="C27" s="272"/>
      <c r="D27" s="272"/>
      <c r="E27" s="272"/>
      <c r="F27" s="272"/>
      <c r="G27" s="272"/>
      <c r="H27" s="272">
        <f>SUM(B27:G27)</f>
        <v>1</v>
      </c>
    </row>
    <row r="28" spans="1:8" ht="24.75" customHeight="1">
      <c r="A28" s="58" t="s">
        <v>207</v>
      </c>
      <c r="B28" s="273">
        <f>SUM(B25:B27)</f>
        <v>7</v>
      </c>
      <c r="C28" s="273"/>
      <c r="D28" s="273"/>
      <c r="E28" s="273"/>
      <c r="F28" s="273"/>
      <c r="G28" s="273"/>
      <c r="H28" s="273">
        <f>SUM(H25:H27)</f>
        <v>7</v>
      </c>
    </row>
    <row r="29" spans="1:8" ht="34.5" customHeight="1">
      <c r="A29" s="58" t="s">
        <v>208</v>
      </c>
      <c r="B29" s="270">
        <f>B24</f>
        <v>5</v>
      </c>
      <c r="C29" s="271">
        <f aca="true" t="shared" si="0" ref="C29:H29">C10+C20+C24</f>
        <v>20</v>
      </c>
      <c r="D29" s="271">
        <f t="shared" si="0"/>
        <v>8</v>
      </c>
      <c r="E29" s="271">
        <f t="shared" si="0"/>
        <v>25</v>
      </c>
      <c r="F29" s="271">
        <f t="shared" si="0"/>
        <v>5</v>
      </c>
      <c r="G29" s="271">
        <f t="shared" si="0"/>
        <v>4</v>
      </c>
      <c r="H29" s="271">
        <f t="shared" si="0"/>
        <v>67</v>
      </c>
    </row>
    <row r="30" spans="1:8" s="288" customFormat="1" ht="34.5" customHeight="1">
      <c r="A30" s="59" t="s">
        <v>884</v>
      </c>
      <c r="B30" s="286">
        <v>5</v>
      </c>
      <c r="C30" s="287"/>
      <c r="D30" s="287"/>
      <c r="E30" s="287"/>
      <c r="F30" s="287"/>
      <c r="G30" s="287"/>
      <c r="H30" s="287">
        <f>SUM(B30:G30)</f>
        <v>5</v>
      </c>
    </row>
    <row r="31" spans="1:8" ht="34.5" customHeight="1">
      <c r="A31" s="59" t="s">
        <v>200</v>
      </c>
      <c r="B31" s="272"/>
      <c r="C31" s="272"/>
      <c r="D31" s="272"/>
      <c r="E31" s="272"/>
      <c r="F31" s="272"/>
      <c r="G31" s="272"/>
      <c r="H31" s="274"/>
    </row>
    <row r="32" spans="1:8" ht="32.25" customHeight="1">
      <c r="A32" s="59" t="s">
        <v>201</v>
      </c>
      <c r="B32" s="272"/>
      <c r="C32" s="272"/>
      <c r="D32" s="272"/>
      <c r="E32" s="272"/>
      <c r="F32" s="272"/>
      <c r="G32" s="272"/>
      <c r="H32" s="274"/>
    </row>
    <row r="33" spans="1:8" ht="30.75" customHeight="1">
      <c r="A33" s="59" t="s">
        <v>202</v>
      </c>
      <c r="B33" s="272"/>
      <c r="C33" s="272"/>
      <c r="D33" s="272"/>
      <c r="E33" s="272"/>
      <c r="F33" s="272"/>
      <c r="G33" s="272"/>
      <c r="H33" s="274"/>
    </row>
    <row r="34" spans="1:8" ht="30.75" customHeight="1">
      <c r="A34" s="59" t="s">
        <v>203</v>
      </c>
      <c r="B34" s="272"/>
      <c r="C34" s="272"/>
      <c r="D34" s="272"/>
      <c r="E34" s="272"/>
      <c r="F34" s="272"/>
      <c r="G34" s="272"/>
      <c r="H34" s="274"/>
    </row>
    <row r="35" spans="1:8" s="291" customFormat="1" ht="47.25" customHeight="1">
      <c r="A35" s="289" t="s">
        <v>885</v>
      </c>
      <c r="B35" s="290">
        <f>SUM(B30:B34)</f>
        <v>5</v>
      </c>
      <c r="C35" s="290"/>
      <c r="D35" s="290"/>
      <c r="E35" s="290"/>
      <c r="F35" s="290"/>
      <c r="G35" s="290"/>
      <c r="H35" s="90">
        <f>SUM(B35:G35)</f>
        <v>5</v>
      </c>
    </row>
    <row r="36" spans="1:7" ht="15">
      <c r="A36" s="327"/>
      <c r="B36" s="328"/>
      <c r="C36" s="328"/>
      <c r="D36" s="328"/>
      <c r="E36" s="328"/>
      <c r="F36" s="328"/>
      <c r="G36" s="328"/>
    </row>
    <row r="37" spans="1:7" ht="15">
      <c r="A37" s="329"/>
      <c r="B37" s="328"/>
      <c r="C37" s="328"/>
      <c r="D37" s="328"/>
      <c r="E37" s="328"/>
      <c r="F37" s="328"/>
      <c r="G37" s="328"/>
    </row>
  </sheetData>
  <sheetProtection/>
  <mergeCells count="4">
    <mergeCell ref="A36:G36"/>
    <mergeCell ref="A37:G37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1"/>
  <sheetViews>
    <sheetView zoomScalePageLayoutView="0" workbookViewId="0" topLeftCell="A14">
      <selection activeCell="A4" sqref="A4:I4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  <col min="7" max="7" width="18.28125" style="0" customWidth="1"/>
    <col min="8" max="8" width="18.00390625" style="0" customWidth="1"/>
    <col min="9" max="9" width="18.7109375" style="0" customWidth="1"/>
  </cols>
  <sheetData>
    <row r="4" spans="1:9" ht="21.75" customHeight="1">
      <c r="A4" s="318" t="s">
        <v>922</v>
      </c>
      <c r="B4" s="325"/>
      <c r="C4" s="325"/>
      <c r="D4" s="325"/>
      <c r="E4" s="325"/>
      <c r="F4" s="325"/>
      <c r="G4" s="325"/>
      <c r="H4" s="325"/>
      <c r="I4" s="325"/>
    </row>
    <row r="5" spans="1:9" ht="26.25" customHeight="1">
      <c r="A5" s="313" t="s">
        <v>289</v>
      </c>
      <c r="B5" s="319"/>
      <c r="C5" s="319"/>
      <c r="D5" s="319"/>
      <c r="E5" s="319"/>
      <c r="F5" s="319"/>
      <c r="G5" s="319"/>
      <c r="H5" s="319"/>
      <c r="I5" s="319"/>
    </row>
    <row r="6" ht="15">
      <c r="I6" s="200" t="s">
        <v>686</v>
      </c>
    </row>
    <row r="7" spans="1:9" ht="45">
      <c r="A7" s="2" t="s">
        <v>336</v>
      </c>
      <c r="B7" s="3" t="s">
        <v>337</v>
      </c>
      <c r="C7" s="62" t="s">
        <v>279</v>
      </c>
      <c r="D7" s="62" t="s">
        <v>33</v>
      </c>
      <c r="E7" s="62" t="s">
        <v>34</v>
      </c>
      <c r="F7" s="62" t="s">
        <v>35</v>
      </c>
      <c r="G7" s="62" t="s">
        <v>36</v>
      </c>
      <c r="H7" s="62" t="s">
        <v>37</v>
      </c>
      <c r="I7" s="70" t="s">
        <v>281</v>
      </c>
    </row>
    <row r="8" spans="1:9" ht="15">
      <c r="A8" s="13" t="s">
        <v>893</v>
      </c>
      <c r="B8" s="6"/>
      <c r="C8" s="260">
        <v>7875</v>
      </c>
      <c r="D8" s="260"/>
      <c r="E8" s="260"/>
      <c r="F8" s="260"/>
      <c r="G8" s="260"/>
      <c r="H8" s="260"/>
      <c r="I8" s="260"/>
    </row>
    <row r="9" spans="1:9" ht="15">
      <c r="A9" s="15" t="s">
        <v>439</v>
      </c>
      <c r="B9" s="8" t="s">
        <v>440</v>
      </c>
      <c r="C9" s="280">
        <f>SUM(C8)</f>
        <v>7875</v>
      </c>
      <c r="D9" s="260"/>
      <c r="E9" s="260"/>
      <c r="F9" s="260"/>
      <c r="G9" s="260"/>
      <c r="H9" s="260"/>
      <c r="I9" s="280">
        <f aca="true" t="shared" si="0" ref="I9:I15">SUM(C9:H9)</f>
        <v>7875</v>
      </c>
    </row>
    <row r="10" spans="1:9" ht="15">
      <c r="A10" s="13"/>
      <c r="B10" s="6"/>
      <c r="C10" s="260"/>
      <c r="D10" s="260"/>
      <c r="E10" s="260"/>
      <c r="F10" s="260"/>
      <c r="G10" s="260"/>
      <c r="H10" s="260"/>
      <c r="I10" s="260"/>
    </row>
    <row r="11" spans="1:9" ht="15">
      <c r="A11" s="13" t="s">
        <v>895</v>
      </c>
      <c r="B11" s="6"/>
      <c r="C11" s="260">
        <v>49200</v>
      </c>
      <c r="D11" s="260"/>
      <c r="E11" s="260"/>
      <c r="F11" s="260"/>
      <c r="G11" s="260"/>
      <c r="H11" s="260"/>
      <c r="I11" s="260">
        <f t="shared" si="0"/>
        <v>49200</v>
      </c>
    </row>
    <row r="12" spans="1:9" ht="15">
      <c r="A12" s="13" t="s">
        <v>896</v>
      </c>
      <c r="B12" s="6"/>
      <c r="C12" s="260">
        <v>77279</v>
      </c>
      <c r="D12" s="260"/>
      <c r="E12" s="260"/>
      <c r="F12" s="260"/>
      <c r="G12" s="260"/>
      <c r="H12" s="260"/>
      <c r="I12" s="260">
        <f t="shared" si="0"/>
        <v>77279</v>
      </c>
    </row>
    <row r="13" spans="1:9" ht="15">
      <c r="A13" s="13" t="s">
        <v>926</v>
      </c>
      <c r="B13" s="6"/>
      <c r="C13" s="260">
        <v>15748</v>
      </c>
      <c r="D13" s="260"/>
      <c r="E13" s="260"/>
      <c r="F13" s="260"/>
      <c r="G13" s="260"/>
      <c r="H13" s="260"/>
      <c r="I13" s="260">
        <f t="shared" si="0"/>
        <v>15748</v>
      </c>
    </row>
    <row r="14" spans="1:9" ht="15">
      <c r="A14" s="13" t="s">
        <v>734</v>
      </c>
      <c r="B14" s="6"/>
      <c r="C14" s="260">
        <v>98790</v>
      </c>
      <c r="D14" s="260"/>
      <c r="E14" s="260"/>
      <c r="F14" s="260"/>
      <c r="G14" s="260"/>
      <c r="H14" s="260"/>
      <c r="I14" s="260">
        <f t="shared" si="0"/>
        <v>98790</v>
      </c>
    </row>
    <row r="15" spans="1:9" ht="15">
      <c r="A15" s="15" t="s">
        <v>46</v>
      </c>
      <c r="B15" s="96" t="s">
        <v>441</v>
      </c>
      <c r="C15" s="280">
        <f>SUM(C10:C14)</f>
        <v>241017</v>
      </c>
      <c r="D15" s="280"/>
      <c r="E15" s="280"/>
      <c r="F15" s="280"/>
      <c r="G15" s="280"/>
      <c r="H15" s="280"/>
      <c r="I15" s="280">
        <f t="shared" si="0"/>
        <v>241017</v>
      </c>
    </row>
    <row r="16" spans="1:9" ht="15">
      <c r="A16" s="15"/>
      <c r="B16" s="96"/>
      <c r="C16" s="280"/>
      <c r="D16" s="280"/>
      <c r="E16" s="280"/>
      <c r="F16" s="280"/>
      <c r="G16" s="280"/>
      <c r="H16" s="280"/>
      <c r="I16" s="280"/>
    </row>
    <row r="17" spans="1:9" ht="15">
      <c r="A17" s="7" t="s">
        <v>442</v>
      </c>
      <c r="B17" s="8" t="s">
        <v>443</v>
      </c>
      <c r="C17" s="280">
        <v>2750</v>
      </c>
      <c r="D17" s="280"/>
      <c r="E17" s="280"/>
      <c r="F17" s="280"/>
      <c r="G17" s="280"/>
      <c r="H17" s="280"/>
      <c r="I17" s="280">
        <f>SUM(C17:H17)</f>
        <v>2750</v>
      </c>
    </row>
    <row r="18" spans="1:9" ht="15">
      <c r="A18" s="5"/>
      <c r="B18" s="6"/>
      <c r="C18" s="260"/>
      <c r="D18" s="260"/>
      <c r="E18" s="260"/>
      <c r="F18" s="260"/>
      <c r="G18" s="260"/>
      <c r="H18" s="260"/>
      <c r="I18" s="260"/>
    </row>
    <row r="19" spans="1:9" ht="15">
      <c r="A19" s="5"/>
      <c r="B19" s="6"/>
      <c r="C19" s="260"/>
      <c r="D19" s="260"/>
      <c r="E19" s="260"/>
      <c r="F19" s="260"/>
      <c r="G19" s="260"/>
      <c r="H19" s="260"/>
      <c r="I19" s="260"/>
    </row>
    <row r="20" spans="1:9" ht="15">
      <c r="A20" s="5" t="s">
        <v>735</v>
      </c>
      <c r="B20" s="6"/>
      <c r="C20" s="260">
        <v>2750</v>
      </c>
      <c r="D20" s="260"/>
      <c r="E20" s="260"/>
      <c r="F20" s="260"/>
      <c r="G20" s="260"/>
      <c r="H20" s="260"/>
      <c r="I20" s="260">
        <f>SUM(C20:H20)</f>
        <v>2750</v>
      </c>
    </row>
    <row r="21" spans="1:9" ht="15">
      <c r="A21" s="5" t="s">
        <v>733</v>
      </c>
      <c r="B21" s="6"/>
      <c r="C21" s="260">
        <v>536</v>
      </c>
      <c r="D21" s="260"/>
      <c r="E21" s="260"/>
      <c r="F21" s="260"/>
      <c r="G21" s="260"/>
      <c r="H21" s="260"/>
      <c r="I21" s="260">
        <f>SUM(C21:H21)</f>
        <v>536</v>
      </c>
    </row>
    <row r="22" spans="1:9" ht="15">
      <c r="A22" s="13" t="s">
        <v>897</v>
      </c>
      <c r="B22" s="6"/>
      <c r="C22" s="260">
        <v>1290</v>
      </c>
      <c r="D22" s="260"/>
      <c r="E22" s="260"/>
      <c r="F22" s="260"/>
      <c r="G22" s="260"/>
      <c r="H22" s="260"/>
      <c r="I22" s="260">
        <f>SUM(C22:H22)</f>
        <v>1290</v>
      </c>
    </row>
    <row r="23" spans="1:9" ht="15">
      <c r="A23" s="5" t="s">
        <v>928</v>
      </c>
      <c r="B23" s="6"/>
      <c r="C23" s="260">
        <v>6300</v>
      </c>
      <c r="D23" s="260"/>
      <c r="E23" s="260"/>
      <c r="F23" s="260"/>
      <c r="G23" s="260"/>
      <c r="H23" s="260"/>
      <c r="I23" s="260">
        <f>SUM(C23:H23)</f>
        <v>6300</v>
      </c>
    </row>
    <row r="24" spans="1:9" ht="15">
      <c r="A24" s="15" t="s">
        <v>444</v>
      </c>
      <c r="B24" s="8" t="s">
        <v>445</v>
      </c>
      <c r="C24" s="280">
        <f>SUM(C20:C23)</f>
        <v>10876</v>
      </c>
      <c r="D24" s="260"/>
      <c r="E24" s="260"/>
      <c r="F24" s="260"/>
      <c r="G24" s="260"/>
      <c r="H24" s="260"/>
      <c r="I24" s="280">
        <f>SUM(C24:H24)</f>
        <v>10876</v>
      </c>
    </row>
    <row r="25" spans="1:9" ht="15">
      <c r="A25" s="15"/>
      <c r="B25" s="6"/>
      <c r="C25" s="260"/>
      <c r="D25" s="260"/>
      <c r="E25" s="260"/>
      <c r="F25" s="260"/>
      <c r="G25" s="260"/>
      <c r="H25" s="260"/>
      <c r="I25" s="260"/>
    </row>
    <row r="26" spans="1:9" ht="15">
      <c r="A26" s="13" t="s">
        <v>446</v>
      </c>
      <c r="B26" s="6" t="s">
        <v>447</v>
      </c>
      <c r="C26" s="260"/>
      <c r="D26" s="260"/>
      <c r="E26" s="260"/>
      <c r="F26" s="260"/>
      <c r="G26" s="260"/>
      <c r="H26" s="260"/>
      <c r="I26" s="260"/>
    </row>
    <row r="27" spans="1:9" ht="15">
      <c r="A27" s="5" t="s">
        <v>448</v>
      </c>
      <c r="B27" s="6" t="s">
        <v>449</v>
      </c>
      <c r="C27" s="260"/>
      <c r="D27" s="260"/>
      <c r="E27" s="260"/>
      <c r="F27" s="260"/>
      <c r="G27" s="260"/>
      <c r="H27" s="260"/>
      <c r="I27" s="260"/>
    </row>
    <row r="28" spans="1:9" ht="15">
      <c r="A28" s="5"/>
      <c r="B28" s="6"/>
      <c r="C28" s="260"/>
      <c r="D28" s="260"/>
      <c r="E28" s="260"/>
      <c r="F28" s="260"/>
      <c r="G28" s="260"/>
      <c r="H28" s="260"/>
      <c r="I28" s="260"/>
    </row>
    <row r="29" spans="1:9" ht="25.5">
      <c r="A29" s="7" t="s">
        <v>450</v>
      </c>
      <c r="B29" s="8" t="s">
        <v>451</v>
      </c>
      <c r="C29" s="280">
        <v>70895</v>
      </c>
      <c r="D29" s="260"/>
      <c r="E29" s="260"/>
      <c r="F29" s="260"/>
      <c r="G29" s="260"/>
      <c r="H29" s="260"/>
      <c r="I29" s="280">
        <f>SUM(C29:H29)</f>
        <v>70895</v>
      </c>
    </row>
    <row r="30" spans="1:9" ht="15.75">
      <c r="A30" s="20" t="s">
        <v>47</v>
      </c>
      <c r="B30" s="9" t="s">
        <v>452</v>
      </c>
      <c r="C30" s="280">
        <f>C9+C15+C17+C24+C26+C27+C29</f>
        <v>333413</v>
      </c>
      <c r="D30" s="280"/>
      <c r="E30" s="280"/>
      <c r="F30" s="280"/>
      <c r="G30" s="280"/>
      <c r="H30" s="280"/>
      <c r="I30" s="280">
        <f>SUM(C30:H30)</f>
        <v>333413</v>
      </c>
    </row>
    <row r="31" spans="1:9" ht="15.75">
      <c r="A31" s="23"/>
      <c r="B31" s="8"/>
      <c r="C31" s="260"/>
      <c r="D31" s="260"/>
      <c r="E31" s="260"/>
      <c r="F31" s="260"/>
      <c r="G31" s="260"/>
      <c r="H31" s="260"/>
      <c r="I31" s="260"/>
    </row>
    <row r="32" spans="1:9" ht="15">
      <c r="A32" s="13" t="s">
        <v>894</v>
      </c>
      <c r="B32" s="8"/>
      <c r="C32" s="260">
        <v>84939</v>
      </c>
      <c r="D32" s="260"/>
      <c r="E32" s="260"/>
      <c r="F32" s="260"/>
      <c r="G32" s="260"/>
      <c r="H32" s="260"/>
      <c r="I32" s="260">
        <f aca="true" t="shared" si="1" ref="I32:I37">SUM(C32:H32)</f>
        <v>84939</v>
      </c>
    </row>
    <row r="33" spans="1:9" ht="15">
      <c r="A33" s="13" t="s">
        <v>927</v>
      </c>
      <c r="B33" s="8"/>
      <c r="C33" s="260">
        <v>20078</v>
      </c>
      <c r="D33" s="260"/>
      <c r="E33" s="260"/>
      <c r="F33" s="260"/>
      <c r="G33" s="260"/>
      <c r="H33" s="260"/>
      <c r="I33" s="260">
        <f t="shared" si="1"/>
        <v>20078</v>
      </c>
    </row>
    <row r="34" spans="1:9" ht="15">
      <c r="A34" s="13" t="s">
        <v>925</v>
      </c>
      <c r="B34" s="8"/>
      <c r="C34" s="260">
        <v>12363</v>
      </c>
      <c r="D34" s="260"/>
      <c r="E34" s="260"/>
      <c r="F34" s="260"/>
      <c r="G34" s="260"/>
      <c r="H34" s="260"/>
      <c r="I34" s="260">
        <f t="shared" si="1"/>
        <v>12363</v>
      </c>
    </row>
    <row r="35" spans="1:9" ht="15">
      <c r="A35" s="13"/>
      <c r="B35" s="8"/>
      <c r="C35" s="260"/>
      <c r="D35" s="260"/>
      <c r="E35" s="260"/>
      <c r="F35" s="260"/>
      <c r="G35" s="260"/>
      <c r="H35" s="260"/>
      <c r="I35" s="260">
        <f t="shared" si="1"/>
        <v>0</v>
      </c>
    </row>
    <row r="36" spans="1:9" ht="15">
      <c r="A36" s="13"/>
      <c r="B36" s="8"/>
      <c r="C36" s="260"/>
      <c r="D36" s="260"/>
      <c r="E36" s="260"/>
      <c r="F36" s="260"/>
      <c r="G36" s="260"/>
      <c r="H36" s="260"/>
      <c r="I36" s="260">
        <f t="shared" si="1"/>
        <v>0</v>
      </c>
    </row>
    <row r="37" spans="1:9" ht="15">
      <c r="A37" s="15" t="s">
        <v>453</v>
      </c>
      <c r="B37" s="8" t="s">
        <v>454</v>
      </c>
      <c r="C37" s="280">
        <f>SUM(C32:C36)</f>
        <v>117380</v>
      </c>
      <c r="D37" s="260"/>
      <c r="E37" s="260"/>
      <c r="F37" s="260"/>
      <c r="G37" s="260"/>
      <c r="H37" s="260"/>
      <c r="I37" s="280">
        <f t="shared" si="1"/>
        <v>117380</v>
      </c>
    </row>
    <row r="38" spans="1:9" ht="15">
      <c r="A38" s="13"/>
      <c r="B38" s="6"/>
      <c r="C38" s="260"/>
      <c r="D38" s="260"/>
      <c r="E38" s="260"/>
      <c r="F38" s="260"/>
      <c r="G38" s="260"/>
      <c r="H38" s="260"/>
      <c r="I38" s="260"/>
    </row>
    <row r="39" spans="1:9" ht="15">
      <c r="A39" s="13" t="s">
        <v>455</v>
      </c>
      <c r="B39" s="6" t="s">
        <v>456</v>
      </c>
      <c r="C39" s="260"/>
      <c r="D39" s="260"/>
      <c r="E39" s="260"/>
      <c r="F39" s="260"/>
      <c r="G39" s="260"/>
      <c r="H39" s="260"/>
      <c r="I39" s="260"/>
    </row>
    <row r="40" spans="1:9" ht="15">
      <c r="A40" s="13"/>
      <c r="B40" s="6"/>
      <c r="C40" s="260"/>
      <c r="D40" s="260"/>
      <c r="E40" s="260"/>
      <c r="F40" s="260"/>
      <c r="G40" s="260"/>
      <c r="H40" s="260"/>
      <c r="I40" s="260"/>
    </row>
    <row r="41" spans="1:9" ht="15">
      <c r="A41" s="13" t="s">
        <v>457</v>
      </c>
      <c r="B41" s="6" t="s">
        <v>458</v>
      </c>
      <c r="C41" s="260"/>
      <c r="D41" s="260"/>
      <c r="E41" s="260"/>
      <c r="F41" s="260"/>
      <c r="G41" s="260"/>
      <c r="H41" s="260"/>
      <c r="I41" s="260"/>
    </row>
    <row r="42" spans="1:9" ht="15">
      <c r="A42" s="15" t="s">
        <v>459</v>
      </c>
      <c r="B42" s="8" t="s">
        <v>460</v>
      </c>
      <c r="C42" s="280">
        <v>31694</v>
      </c>
      <c r="D42" s="260"/>
      <c r="E42" s="260"/>
      <c r="F42" s="260"/>
      <c r="G42" s="260"/>
      <c r="H42" s="260"/>
      <c r="I42" s="280">
        <f>SUM(C42:H42)</f>
        <v>31694</v>
      </c>
    </row>
    <row r="43" spans="1:9" ht="15.75">
      <c r="A43" s="20" t="s">
        <v>48</v>
      </c>
      <c r="B43" s="9" t="s">
        <v>461</v>
      </c>
      <c r="C43" s="280">
        <f>SUM(C37:C42)</f>
        <v>149074</v>
      </c>
      <c r="D43" s="280"/>
      <c r="E43" s="280"/>
      <c r="F43" s="280"/>
      <c r="G43" s="280"/>
      <c r="H43" s="280"/>
      <c r="I43" s="280">
        <f>SUM(C43:H43)</f>
        <v>149074</v>
      </c>
    </row>
    <row r="45" ht="15">
      <c r="A45" s="201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</sheetData>
  <sheetProtection/>
  <mergeCells count="2"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18" t="s">
        <v>922</v>
      </c>
      <c r="B1" s="325"/>
      <c r="C1" s="325"/>
      <c r="D1" s="325"/>
      <c r="E1" s="325"/>
      <c r="F1" s="325"/>
      <c r="G1" s="325"/>
      <c r="H1" s="325"/>
    </row>
    <row r="2" spans="1:8" ht="23.25" customHeight="1">
      <c r="A2" s="331" t="s">
        <v>732</v>
      </c>
      <c r="B2" s="319"/>
      <c r="C2" s="319"/>
      <c r="D2" s="319"/>
      <c r="E2" s="319"/>
      <c r="F2" s="319"/>
      <c r="G2" s="319"/>
      <c r="H2" s="319"/>
    </row>
    <row r="3" spans="1:8" ht="23.25" customHeight="1">
      <c r="A3" s="68"/>
      <c r="B3" s="69"/>
      <c r="C3" s="69"/>
      <c r="D3" s="69"/>
      <c r="E3" s="69"/>
      <c r="F3" s="69"/>
      <c r="G3" s="69"/>
      <c r="H3" s="69"/>
    </row>
    <row r="4" spans="1:5" ht="18">
      <c r="A4" s="51"/>
      <c r="C4" s="332" t="s">
        <v>634</v>
      </c>
      <c r="D4" s="332"/>
      <c r="E4" s="332"/>
    </row>
    <row r="5" ht="15">
      <c r="H5" s="200" t="s">
        <v>687</v>
      </c>
    </row>
    <row r="6" spans="1:8" ht="30">
      <c r="A6" s="2" t="s">
        <v>336</v>
      </c>
      <c r="B6" s="3" t="s">
        <v>337</v>
      </c>
      <c r="C6" s="61" t="s">
        <v>279</v>
      </c>
      <c r="D6" s="61" t="s">
        <v>280</v>
      </c>
      <c r="E6" s="61" t="s">
        <v>280</v>
      </c>
      <c r="F6" s="61" t="s">
        <v>280</v>
      </c>
      <c r="G6" s="61" t="s">
        <v>280</v>
      </c>
      <c r="H6" s="70" t="s">
        <v>281</v>
      </c>
    </row>
    <row r="7" spans="1:8" ht="15">
      <c r="A7" s="29"/>
      <c r="B7" s="29"/>
      <c r="C7" s="29"/>
      <c r="D7" s="29"/>
      <c r="E7" s="29"/>
      <c r="F7" s="29"/>
      <c r="G7" s="29"/>
      <c r="H7" s="29"/>
    </row>
    <row r="8" spans="1:8" ht="15">
      <c r="A8" s="29"/>
      <c r="B8" s="29"/>
      <c r="C8" s="29"/>
      <c r="D8" s="29"/>
      <c r="E8" s="29"/>
      <c r="F8" s="29"/>
      <c r="G8" s="29"/>
      <c r="H8" s="29"/>
    </row>
    <row r="9" spans="1:8" ht="15">
      <c r="A9" s="29"/>
      <c r="B9" s="29"/>
      <c r="C9" s="29"/>
      <c r="D9" s="29"/>
      <c r="E9" s="29"/>
      <c r="F9" s="29"/>
      <c r="G9" s="29"/>
      <c r="H9" s="29"/>
    </row>
    <row r="10" spans="1:8" ht="15">
      <c r="A10" s="29"/>
      <c r="B10" s="29"/>
      <c r="C10" s="29"/>
      <c r="D10" s="29"/>
      <c r="E10" s="29"/>
      <c r="F10" s="29"/>
      <c r="G10" s="29"/>
      <c r="H10" s="29"/>
    </row>
    <row r="11" spans="1:8" ht="15">
      <c r="A11" s="15"/>
      <c r="B11" s="8"/>
      <c r="C11" s="29"/>
      <c r="D11" s="29"/>
      <c r="E11" s="29"/>
      <c r="F11" s="29"/>
      <c r="G11" s="29"/>
      <c r="H11" s="29"/>
    </row>
    <row r="12" spans="1:8" ht="15">
      <c r="A12" s="15"/>
      <c r="B12" s="8"/>
      <c r="C12" s="29"/>
      <c r="D12" s="29"/>
      <c r="E12" s="29"/>
      <c r="F12" s="29"/>
      <c r="G12" s="29"/>
      <c r="H12" s="29"/>
    </row>
    <row r="13" spans="1:8" ht="15">
      <c r="A13" s="15"/>
      <c r="B13" s="8"/>
      <c r="C13" s="29"/>
      <c r="D13" s="29"/>
      <c r="E13" s="29"/>
      <c r="F13" s="29"/>
      <c r="G13" s="29"/>
      <c r="H13" s="29"/>
    </row>
    <row r="14" spans="1:8" ht="15">
      <c r="A14" s="15"/>
      <c r="B14" s="8"/>
      <c r="C14" s="29"/>
      <c r="D14" s="29"/>
      <c r="E14" s="29"/>
      <c r="F14" s="29"/>
      <c r="G14" s="29"/>
      <c r="H14" s="29"/>
    </row>
    <row r="15" spans="1:8" ht="15">
      <c r="A15" s="15"/>
      <c r="B15" s="8"/>
      <c r="C15" s="29"/>
      <c r="D15" s="29"/>
      <c r="E15" s="29"/>
      <c r="F15" s="29"/>
      <c r="G15" s="29"/>
      <c r="H15" s="29"/>
    </row>
    <row r="16" spans="1:8" ht="15">
      <c r="A16" s="15" t="s">
        <v>720</v>
      </c>
      <c r="B16" s="8" t="s">
        <v>721</v>
      </c>
      <c r="C16" s="29"/>
      <c r="D16" s="29"/>
      <c r="E16" s="29"/>
      <c r="F16" s="29"/>
      <c r="G16" s="29"/>
      <c r="H16" s="29"/>
    </row>
  </sheetData>
  <sheetProtection/>
  <mergeCells count="3">
    <mergeCell ref="A1:H1"/>
    <mergeCell ref="A2:H2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zoomScalePageLayoutView="0" workbookViewId="0" topLeftCell="A1">
      <selection activeCell="N17" sqref="N17"/>
    </sheetView>
  </sheetViews>
  <sheetFormatPr defaultColWidth="9.140625" defaultRowHeight="15"/>
  <cols>
    <col min="1" max="5" width="9.140625" style="168" customWidth="1"/>
    <col min="6" max="6" width="11.421875" style="168" customWidth="1"/>
    <col min="7" max="12" width="9.140625" style="168" customWidth="1"/>
    <col min="13" max="13" width="14.421875" style="168" customWidth="1"/>
    <col min="14" max="14" width="10.00390625" style="168" customWidth="1"/>
    <col min="15" max="16384" width="9.140625" style="168" customWidth="1"/>
  </cols>
  <sheetData>
    <row r="1" spans="2:15" ht="15" customHeight="1">
      <c r="B1" s="317" t="s">
        <v>639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ht="15" customHeight="1">
      <c r="B2" s="317" t="s">
        <v>923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3" spans="2:15" ht="15" customHeight="1">
      <c r="B3" s="317" t="s">
        <v>728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</row>
    <row r="4" spans="4:14" ht="12.75">
      <c r="D4" s="169"/>
      <c r="E4" s="169"/>
      <c r="F4" s="169"/>
      <c r="G4" s="169"/>
      <c r="H4" s="169"/>
      <c r="I4" s="169"/>
      <c r="J4" s="169"/>
      <c r="K4" s="169"/>
      <c r="L4" s="169"/>
      <c r="M4" s="316" t="s">
        <v>680</v>
      </c>
      <c r="N4" s="316"/>
    </row>
    <row r="5" spans="4:14" ht="12.75"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70"/>
    </row>
    <row r="6" spans="4:14" ht="12.75">
      <c r="D6" s="315" t="s">
        <v>675</v>
      </c>
      <c r="E6" s="315"/>
      <c r="F6" s="315"/>
      <c r="G6" s="244" t="s">
        <v>640</v>
      </c>
      <c r="J6" s="169"/>
      <c r="K6" s="315" t="s">
        <v>676</v>
      </c>
      <c r="L6" s="315"/>
      <c r="M6" s="315"/>
      <c r="N6" s="244" t="s">
        <v>640</v>
      </c>
    </row>
    <row r="7" spans="2:14" ht="12.75">
      <c r="B7" s="171" t="s">
        <v>371</v>
      </c>
      <c r="C7" s="168" t="s">
        <v>641</v>
      </c>
      <c r="G7" s="172">
        <v>327020</v>
      </c>
      <c r="H7" s="172"/>
      <c r="I7" s="173" t="s">
        <v>536</v>
      </c>
      <c r="J7" s="168" t="s">
        <v>642</v>
      </c>
      <c r="N7" s="172">
        <v>355492</v>
      </c>
    </row>
    <row r="8" spans="2:15" ht="12.75">
      <c r="B8" s="171" t="s">
        <v>372</v>
      </c>
      <c r="C8" s="168" t="s">
        <v>643</v>
      </c>
      <c r="G8" s="172">
        <v>57017</v>
      </c>
      <c r="H8" s="172"/>
      <c r="I8" s="174" t="s">
        <v>644</v>
      </c>
      <c r="J8" s="175" t="s">
        <v>645</v>
      </c>
      <c r="K8" s="175"/>
      <c r="L8" s="175"/>
      <c r="M8" s="175"/>
      <c r="N8" s="176"/>
      <c r="O8" s="175">
        <v>262313</v>
      </c>
    </row>
    <row r="9" spans="2:14" ht="12.75">
      <c r="B9" s="171" t="s">
        <v>411</v>
      </c>
      <c r="C9" s="168" t="s">
        <v>646</v>
      </c>
      <c r="G9" s="172">
        <v>349807</v>
      </c>
      <c r="H9" s="172"/>
      <c r="I9" s="173" t="s">
        <v>567</v>
      </c>
      <c r="J9" s="168" t="s">
        <v>647</v>
      </c>
      <c r="N9" s="172">
        <v>321304</v>
      </c>
    </row>
    <row r="10" spans="2:14" ht="12.75">
      <c r="B10" s="171" t="s">
        <v>421</v>
      </c>
      <c r="C10" s="168" t="s">
        <v>648</v>
      </c>
      <c r="G10" s="172">
        <v>5000</v>
      </c>
      <c r="H10" s="172"/>
      <c r="I10" s="173" t="s">
        <v>582</v>
      </c>
      <c r="J10" s="168" t="s">
        <v>649</v>
      </c>
      <c r="N10" s="172">
        <v>134203</v>
      </c>
    </row>
    <row r="11" spans="2:14" ht="12.75">
      <c r="B11" s="171" t="s">
        <v>438</v>
      </c>
      <c r="C11" s="168" t="s">
        <v>650</v>
      </c>
      <c r="G11" s="172">
        <v>123406</v>
      </c>
      <c r="H11" s="172"/>
      <c r="I11" s="173" t="s">
        <v>595</v>
      </c>
      <c r="J11" s="168" t="s">
        <v>651</v>
      </c>
      <c r="N11" s="172">
        <v>0</v>
      </c>
    </row>
    <row r="12" spans="2:14" ht="13.5" thickBot="1">
      <c r="B12" s="171"/>
      <c r="C12" s="177" t="s">
        <v>652</v>
      </c>
      <c r="D12" s="178"/>
      <c r="E12" s="178"/>
      <c r="F12" s="178"/>
      <c r="G12" s="179">
        <f>SUM(G7:G11)</f>
        <v>862250</v>
      </c>
      <c r="H12" s="179"/>
      <c r="I12" s="180"/>
      <c r="J12" s="177" t="s">
        <v>653</v>
      </c>
      <c r="K12" s="178"/>
      <c r="L12" s="178"/>
      <c r="M12" s="178"/>
      <c r="N12" s="179">
        <f>SUM(N7:N11)</f>
        <v>810999</v>
      </c>
    </row>
    <row r="13" spans="2:14" ht="13.5" thickBot="1">
      <c r="B13" s="171"/>
      <c r="C13" s="181"/>
      <c r="G13" s="182"/>
      <c r="H13" s="182"/>
      <c r="I13" s="173"/>
      <c r="J13" s="183" t="s">
        <v>654</v>
      </c>
      <c r="K13" s="184"/>
      <c r="L13" s="184"/>
      <c r="M13" s="184"/>
      <c r="N13" s="185">
        <f>G12-N12</f>
        <v>51251</v>
      </c>
    </row>
    <row r="14" spans="2:14" ht="12.75">
      <c r="B14" s="171"/>
      <c r="C14" s="181"/>
      <c r="G14" s="182"/>
      <c r="H14" s="182"/>
      <c r="I14" s="173"/>
      <c r="J14" s="186" t="s">
        <v>655</v>
      </c>
      <c r="K14" s="187"/>
      <c r="L14" s="187"/>
      <c r="M14" s="187"/>
      <c r="N14" s="188"/>
    </row>
    <row r="15" spans="2:14" ht="12.75">
      <c r="B15" s="171"/>
      <c r="I15" s="171"/>
      <c r="J15" s="181" t="s">
        <v>706</v>
      </c>
      <c r="N15" s="182">
        <v>51251</v>
      </c>
    </row>
    <row r="16" spans="2:14" ht="12.75">
      <c r="B16" s="171"/>
      <c r="G16" s="172"/>
      <c r="H16" s="172"/>
      <c r="I16" s="173"/>
      <c r="J16" s="181" t="s">
        <v>656</v>
      </c>
      <c r="N16" s="182">
        <v>0</v>
      </c>
    </row>
    <row r="17" spans="2:14" ht="13.5" thickBot="1">
      <c r="B17" s="171"/>
      <c r="G17" s="172"/>
      <c r="H17" s="172"/>
      <c r="I17" s="173"/>
      <c r="J17" s="189" t="s">
        <v>657</v>
      </c>
      <c r="K17" s="178"/>
      <c r="L17" s="178"/>
      <c r="M17" s="178"/>
      <c r="N17" s="190">
        <f>SUM(N15:N16)</f>
        <v>51251</v>
      </c>
    </row>
    <row r="18" spans="2:14" ht="12.75">
      <c r="B18" s="171" t="s">
        <v>452</v>
      </c>
      <c r="C18" s="168" t="s">
        <v>658</v>
      </c>
      <c r="G18" s="172">
        <v>333413</v>
      </c>
      <c r="H18" s="172"/>
      <c r="I18" s="173" t="s">
        <v>544</v>
      </c>
      <c r="J18" s="191" t="s">
        <v>659</v>
      </c>
      <c r="K18" s="186"/>
      <c r="L18" s="186"/>
      <c r="M18" s="186"/>
      <c r="N18" s="192">
        <v>104799</v>
      </c>
    </row>
    <row r="19" spans="2:14" ht="12.75">
      <c r="B19" s="171" t="s">
        <v>461</v>
      </c>
      <c r="C19" s="168" t="s">
        <v>660</v>
      </c>
      <c r="G19" s="172">
        <v>149074</v>
      </c>
      <c r="H19" s="172"/>
      <c r="I19" s="173" t="s">
        <v>590</v>
      </c>
      <c r="J19" s="168" t="s">
        <v>661</v>
      </c>
      <c r="N19" s="172">
        <v>0</v>
      </c>
    </row>
    <row r="20" spans="2:14" ht="12.75">
      <c r="B20" s="171" t="s">
        <v>472</v>
      </c>
      <c r="C20" s="168" t="s">
        <v>662</v>
      </c>
      <c r="G20" s="172">
        <v>111000</v>
      </c>
      <c r="H20" s="172"/>
      <c r="I20" s="173" t="s">
        <v>600</v>
      </c>
      <c r="J20" s="168" t="s">
        <v>663</v>
      </c>
      <c r="N20" s="172">
        <v>179</v>
      </c>
    </row>
    <row r="21" spans="2:14" ht="13.5" thickBot="1">
      <c r="B21" s="193"/>
      <c r="C21" s="177" t="s">
        <v>664</v>
      </c>
      <c r="D21" s="178"/>
      <c r="E21" s="178"/>
      <c r="F21" s="178"/>
      <c r="G21" s="179">
        <f>SUM(G16:G20)</f>
        <v>593487</v>
      </c>
      <c r="H21" s="179"/>
      <c r="I21" s="179"/>
      <c r="J21" s="177" t="s">
        <v>665</v>
      </c>
      <c r="K21" s="178"/>
      <c r="L21" s="178"/>
      <c r="M21" s="178"/>
      <c r="N21" s="179">
        <f>SUM(N18:N20)</f>
        <v>104978</v>
      </c>
    </row>
    <row r="22" spans="7:14" ht="13.5" thickBot="1">
      <c r="G22" s="172"/>
      <c r="H22" s="172"/>
      <c r="I22" s="172"/>
      <c r="J22" s="183" t="s">
        <v>666</v>
      </c>
      <c r="K22" s="184"/>
      <c r="L22" s="184"/>
      <c r="M22" s="184"/>
      <c r="N22" s="194">
        <f>G21-N21</f>
        <v>488509</v>
      </c>
    </row>
    <row r="23" spans="3:14" ht="12.75">
      <c r="C23" s="181"/>
      <c r="D23" s="181"/>
      <c r="E23" s="181"/>
      <c r="F23" s="181"/>
      <c r="G23" s="182"/>
      <c r="H23" s="182"/>
      <c r="I23" s="182"/>
      <c r="J23" s="195" t="s">
        <v>655</v>
      </c>
      <c r="N23" s="182"/>
    </row>
    <row r="24" spans="3:14" ht="12.75">
      <c r="C24" s="181"/>
      <c r="D24" s="181"/>
      <c r="E24" s="181"/>
      <c r="F24" s="181"/>
      <c r="G24" s="182"/>
      <c r="H24" s="182"/>
      <c r="I24" s="182"/>
      <c r="J24" s="181"/>
      <c r="N24" s="182"/>
    </row>
    <row r="25" spans="10:14" ht="12.75">
      <c r="J25" s="181" t="s">
        <v>705</v>
      </c>
      <c r="N25" s="182">
        <v>488509</v>
      </c>
    </row>
    <row r="26" spans="3:14" ht="12.75">
      <c r="C26" s="195" t="s">
        <v>719</v>
      </c>
      <c r="G26" s="172">
        <v>10099</v>
      </c>
      <c r="J26" s="181" t="s">
        <v>667</v>
      </c>
      <c r="N26" s="182">
        <v>0</v>
      </c>
    </row>
    <row r="27" spans="3:14" ht="12.75">
      <c r="C27" s="168" t="s">
        <v>668</v>
      </c>
      <c r="G27" s="172">
        <v>4523</v>
      </c>
      <c r="H27" s="172"/>
      <c r="I27" s="172"/>
      <c r="J27" s="181"/>
      <c r="N27" s="182"/>
    </row>
    <row r="28" spans="3:14" ht="13.5" thickBot="1">
      <c r="C28" s="177" t="s">
        <v>718</v>
      </c>
      <c r="D28" s="177"/>
      <c r="E28" s="177"/>
      <c r="F28" s="177"/>
      <c r="G28" s="179">
        <f>SUM(G26:G27)</f>
        <v>14622</v>
      </c>
      <c r="H28" s="179"/>
      <c r="I28" s="179"/>
      <c r="J28" s="177" t="s">
        <v>669</v>
      </c>
      <c r="K28" s="178"/>
      <c r="L28" s="178"/>
      <c r="M28" s="178"/>
      <c r="N28" s="179">
        <f>SUM(N24:N27)</f>
        <v>488509</v>
      </c>
    </row>
    <row r="29" spans="10:14" ht="12.75">
      <c r="J29" s="196"/>
      <c r="K29" s="197"/>
      <c r="L29" s="197"/>
      <c r="M29" s="197"/>
      <c r="N29" s="198"/>
    </row>
    <row r="30" spans="10:14" ht="12.75">
      <c r="J30" s="187"/>
      <c r="K30" s="187"/>
      <c r="L30" s="187"/>
      <c r="M30" s="187"/>
      <c r="N30" s="187"/>
    </row>
    <row r="31" spans="3:15" ht="12.75">
      <c r="C31" s="181" t="s">
        <v>670</v>
      </c>
      <c r="D31" s="181"/>
      <c r="E31" s="181"/>
      <c r="F31" s="181"/>
      <c r="G31" s="182">
        <f>G12+G21</f>
        <v>1455737</v>
      </c>
      <c r="H31" s="182"/>
      <c r="I31" s="182"/>
      <c r="J31" s="181" t="s">
        <v>671</v>
      </c>
      <c r="K31" s="181"/>
      <c r="L31" s="181"/>
      <c r="M31" s="181"/>
      <c r="N31" s="182">
        <f>N12+N21</f>
        <v>915977</v>
      </c>
      <c r="O31" s="182"/>
    </row>
    <row r="32" spans="3:15" ht="12.75">
      <c r="C32" s="181"/>
      <c r="D32" s="181"/>
      <c r="E32" s="181"/>
      <c r="F32" s="181"/>
      <c r="G32" s="182"/>
      <c r="H32" s="182"/>
      <c r="I32" s="182"/>
      <c r="J32" s="181" t="s">
        <v>697</v>
      </c>
      <c r="K32" s="181"/>
      <c r="L32" s="181"/>
      <c r="M32" s="181"/>
      <c r="N32" s="182"/>
      <c r="O32" s="182"/>
    </row>
    <row r="33" spans="3:15" ht="12.75">
      <c r="C33" s="181"/>
      <c r="D33" s="181"/>
      <c r="E33" s="181"/>
      <c r="F33" s="181"/>
      <c r="G33" s="188"/>
      <c r="H33" s="188"/>
      <c r="I33" s="188"/>
      <c r="J33" s="181" t="s">
        <v>696</v>
      </c>
      <c r="K33" s="181"/>
      <c r="L33" s="181"/>
      <c r="M33" s="181"/>
      <c r="N33" s="182">
        <v>554382</v>
      </c>
      <c r="O33" s="182"/>
    </row>
    <row r="34" spans="3:15" ht="13.5" thickBot="1">
      <c r="C34" s="181" t="s">
        <v>672</v>
      </c>
      <c r="D34" s="195"/>
      <c r="E34" s="195"/>
      <c r="F34" s="195"/>
      <c r="G34" s="179">
        <f>G28</f>
        <v>14622</v>
      </c>
      <c r="H34" s="188"/>
      <c r="I34" s="188"/>
      <c r="J34" s="181" t="s">
        <v>698</v>
      </c>
      <c r="K34" s="181"/>
      <c r="L34" s="181"/>
      <c r="M34" s="181"/>
      <c r="N34" s="179">
        <v>0</v>
      </c>
      <c r="O34" s="188"/>
    </row>
    <row r="35" spans="3:15" ht="12.75">
      <c r="C35" s="181" t="s">
        <v>673</v>
      </c>
      <c r="D35" s="195"/>
      <c r="E35" s="195"/>
      <c r="F35" s="195"/>
      <c r="G35" s="182">
        <f>SUM(G31:G34)</f>
        <v>1470359</v>
      </c>
      <c r="H35" s="182"/>
      <c r="I35" s="182"/>
      <c r="J35" s="181" t="s">
        <v>674</v>
      </c>
      <c r="K35" s="181"/>
      <c r="L35" s="181"/>
      <c r="M35" s="181"/>
      <c r="N35" s="182">
        <f>SUM(N31:N34)</f>
        <v>1470359</v>
      </c>
      <c r="O35" s="188"/>
    </row>
    <row r="36" ht="12.75">
      <c r="O36" s="199"/>
    </row>
    <row r="37" ht="12.75">
      <c r="O37" s="188"/>
    </row>
  </sheetData>
  <sheetProtection/>
  <mergeCells count="6">
    <mergeCell ref="D6:F6"/>
    <mergeCell ref="K6:M6"/>
    <mergeCell ref="M4:N4"/>
    <mergeCell ref="B1:O1"/>
    <mergeCell ref="B2:O2"/>
    <mergeCell ref="B3:O3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1" sqref="A1:J48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18" t="s">
        <v>922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46.5" customHeight="1">
      <c r="A2" s="331" t="s">
        <v>1009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6.5" customHeigh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4" t="s">
        <v>637</v>
      </c>
      <c r="J4" s="200" t="s">
        <v>688</v>
      </c>
    </row>
    <row r="5" spans="1:10" ht="61.5" customHeight="1">
      <c r="A5" s="2" t="s">
        <v>336</v>
      </c>
      <c r="B5" s="3" t="s">
        <v>337</v>
      </c>
      <c r="C5" s="61" t="s">
        <v>269</v>
      </c>
      <c r="D5" s="61" t="s">
        <v>272</v>
      </c>
      <c r="E5" s="61" t="s">
        <v>273</v>
      </c>
      <c r="F5" s="61" t="s">
        <v>274</v>
      </c>
      <c r="G5" s="61" t="s">
        <v>276</v>
      </c>
      <c r="H5" s="61" t="s">
        <v>270</v>
      </c>
      <c r="I5" s="61" t="s">
        <v>271</v>
      </c>
      <c r="J5" s="61" t="s">
        <v>678</v>
      </c>
    </row>
    <row r="6" spans="1:10" ht="25.5">
      <c r="A6" s="245" t="s">
        <v>634</v>
      </c>
      <c r="B6" s="44"/>
      <c r="C6" s="44"/>
      <c r="D6" s="44"/>
      <c r="E6" s="44"/>
      <c r="F6" s="67" t="s">
        <v>277</v>
      </c>
      <c r="G6" s="66"/>
      <c r="H6" s="44"/>
      <c r="I6" s="44"/>
      <c r="J6" s="44"/>
    </row>
    <row r="7" spans="1:10" ht="1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5">
      <c r="A10" s="13" t="s">
        <v>439</v>
      </c>
      <c r="B10" s="6" t="s">
        <v>440</v>
      </c>
      <c r="C10" s="44"/>
      <c r="D10" s="44"/>
      <c r="E10" s="44"/>
      <c r="F10" s="44"/>
      <c r="G10" s="44"/>
      <c r="H10" s="44"/>
      <c r="I10" s="44"/>
      <c r="J10" s="44"/>
    </row>
    <row r="11" spans="1:10" ht="15">
      <c r="A11" s="13"/>
      <c r="B11" s="6"/>
      <c r="C11" s="44"/>
      <c r="D11" s="44"/>
      <c r="E11" s="44"/>
      <c r="F11" s="44"/>
      <c r="G11" s="44"/>
      <c r="H11" s="44"/>
      <c r="I11" s="167"/>
      <c r="J11" s="44"/>
    </row>
    <row r="12" spans="1:10" ht="15">
      <c r="A12" s="13"/>
      <c r="B12" s="6"/>
      <c r="C12" s="44"/>
      <c r="D12" s="44"/>
      <c r="E12" s="44"/>
      <c r="F12" s="44"/>
      <c r="G12" s="44"/>
      <c r="H12" s="86"/>
      <c r="I12" s="167"/>
      <c r="J12" s="44"/>
    </row>
    <row r="13" spans="1:10" ht="1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ht="1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ht="15">
      <c r="A15" s="13" t="s">
        <v>46</v>
      </c>
      <c r="B15" s="6" t="s">
        <v>441</v>
      </c>
      <c r="C15" s="44"/>
      <c r="D15" s="44"/>
      <c r="E15" s="44"/>
      <c r="F15" s="44"/>
      <c r="G15" s="44"/>
      <c r="H15" s="44"/>
      <c r="I15" s="44"/>
      <c r="J15" s="44"/>
    </row>
    <row r="16" spans="1:10" ht="1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ht="15">
      <c r="A17" s="13"/>
      <c r="B17" s="6"/>
      <c r="C17" s="44"/>
      <c r="D17" s="44"/>
      <c r="E17" s="44"/>
      <c r="F17" s="44"/>
      <c r="G17" s="44"/>
      <c r="H17" s="44"/>
      <c r="I17" s="44"/>
      <c r="J17" s="44"/>
    </row>
    <row r="18" spans="1:10" ht="1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ht="1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ht="15">
      <c r="A20" s="5" t="s">
        <v>442</v>
      </c>
      <c r="B20" s="6" t="s">
        <v>443</v>
      </c>
      <c r="C20" s="44"/>
      <c r="D20" s="44"/>
      <c r="E20" s="44"/>
      <c r="F20" s="44"/>
      <c r="G20" s="44"/>
      <c r="H20" s="44"/>
      <c r="I20" s="44"/>
      <c r="J20" s="44"/>
    </row>
    <row r="21" spans="1:10" ht="15">
      <c r="A21" s="5"/>
      <c r="B21" s="6"/>
      <c r="C21" s="44"/>
      <c r="D21" s="44"/>
      <c r="E21" s="44"/>
      <c r="F21" s="44"/>
      <c r="G21" s="44"/>
      <c r="H21" s="44"/>
      <c r="I21" s="44"/>
      <c r="J21" s="44"/>
    </row>
    <row r="22" spans="1:10" ht="15">
      <c r="A22" s="5"/>
      <c r="B22" s="6"/>
      <c r="C22" s="44"/>
      <c r="D22" s="44"/>
      <c r="E22" s="44"/>
      <c r="F22" s="44"/>
      <c r="G22" s="44"/>
      <c r="H22" s="44"/>
      <c r="I22" s="44"/>
      <c r="J22" s="44"/>
    </row>
    <row r="23" spans="1:10" ht="15">
      <c r="A23" s="13" t="s">
        <v>444</v>
      </c>
      <c r="B23" s="6" t="s">
        <v>445</v>
      </c>
      <c r="C23" s="44"/>
      <c r="D23" s="44"/>
      <c r="E23" s="44"/>
      <c r="F23" s="44"/>
      <c r="G23" s="44"/>
      <c r="H23" s="44"/>
      <c r="I23" s="44"/>
      <c r="J23" s="44"/>
    </row>
    <row r="24" spans="1:10" ht="15">
      <c r="A24" s="13"/>
      <c r="B24" s="6"/>
      <c r="C24" s="44"/>
      <c r="D24" s="44"/>
      <c r="E24" s="44"/>
      <c r="F24" s="44"/>
      <c r="G24" s="44"/>
      <c r="H24" s="44"/>
      <c r="I24" s="44"/>
      <c r="J24" s="44"/>
    </row>
    <row r="25" spans="1:10" ht="15">
      <c r="A25" s="13"/>
      <c r="B25" s="6"/>
      <c r="C25" s="44"/>
      <c r="D25" s="44"/>
      <c r="E25" s="44"/>
      <c r="F25" s="44"/>
      <c r="G25" s="44"/>
      <c r="H25" s="44"/>
      <c r="I25" s="44"/>
      <c r="J25" s="44"/>
    </row>
    <row r="26" spans="1:10" ht="15">
      <c r="A26" s="13" t="s">
        <v>446</v>
      </c>
      <c r="B26" s="6" t="s">
        <v>447</v>
      </c>
      <c r="C26" s="44"/>
      <c r="D26" s="44"/>
      <c r="E26" s="44"/>
      <c r="F26" s="44"/>
      <c r="G26" s="44"/>
      <c r="H26" s="44"/>
      <c r="I26" s="44"/>
      <c r="J26" s="44"/>
    </row>
    <row r="27" spans="1:10" ht="1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ht="15">
      <c r="A28" s="13"/>
      <c r="B28" s="6"/>
      <c r="C28" s="44"/>
      <c r="D28" s="44"/>
      <c r="E28" s="44"/>
      <c r="F28" s="44"/>
      <c r="G28" s="44"/>
      <c r="H28" s="44"/>
      <c r="I28" s="44"/>
      <c r="J28" s="44"/>
    </row>
    <row r="29" spans="1:10" ht="15">
      <c r="A29" s="5" t="s">
        <v>448</v>
      </c>
      <c r="B29" s="6" t="s">
        <v>449</v>
      </c>
      <c r="C29" s="44"/>
      <c r="D29" s="44"/>
      <c r="E29" s="44"/>
      <c r="F29" s="44"/>
      <c r="G29" s="44"/>
      <c r="H29" s="44"/>
      <c r="I29" s="44"/>
      <c r="J29" s="44"/>
    </row>
    <row r="30" spans="1:10" ht="15">
      <c r="A30" s="5" t="s">
        <v>450</v>
      </c>
      <c r="B30" s="6" t="s">
        <v>451</v>
      </c>
      <c r="C30" s="44"/>
      <c r="D30" s="44"/>
      <c r="E30" s="44"/>
      <c r="F30" s="44"/>
      <c r="G30" s="44"/>
      <c r="H30" s="44"/>
      <c r="I30" s="44"/>
      <c r="J30" s="44"/>
    </row>
    <row r="31" spans="1:10" ht="15.75">
      <c r="A31" s="20" t="s">
        <v>47</v>
      </c>
      <c r="B31" s="9" t="s">
        <v>452</v>
      </c>
      <c r="C31" s="85">
        <f>SUM(C15:C30)</f>
        <v>0</v>
      </c>
      <c r="D31" s="85">
        <f>SUM(D15:D30)</f>
        <v>0</v>
      </c>
      <c r="E31" s="85">
        <f>SUM(E15:E30)</f>
        <v>0</v>
      </c>
      <c r="F31" s="85">
        <v>0</v>
      </c>
      <c r="G31" s="85">
        <v>0</v>
      </c>
      <c r="H31" s="85">
        <v>0</v>
      </c>
      <c r="I31" s="85">
        <v>0</v>
      </c>
      <c r="J31" s="85">
        <f>SUM(J15:J30)</f>
        <v>0</v>
      </c>
    </row>
    <row r="32" spans="1:10" ht="15.75">
      <c r="A32" s="23"/>
      <c r="B32" s="8"/>
      <c r="C32" s="44"/>
      <c r="D32" s="44"/>
      <c r="E32" s="44"/>
      <c r="F32" s="44"/>
      <c r="G32" s="44"/>
      <c r="H32" s="44"/>
      <c r="I32" s="44"/>
      <c r="J32" s="44"/>
    </row>
    <row r="33" spans="1:10" ht="15.75">
      <c r="A33" s="23"/>
      <c r="B33" s="8"/>
      <c r="C33" s="44"/>
      <c r="D33" s="44"/>
      <c r="E33" s="44"/>
      <c r="F33" s="44"/>
      <c r="G33" s="44"/>
      <c r="H33" s="44"/>
      <c r="I33" s="44"/>
      <c r="J33" s="44"/>
    </row>
    <row r="34" spans="1:10" ht="15.7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.7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5">
      <c r="A36" s="13" t="s">
        <v>453</v>
      </c>
      <c r="B36" s="6" t="s">
        <v>454</v>
      </c>
      <c r="C36" s="44"/>
      <c r="D36" s="44"/>
      <c r="E36" s="44"/>
      <c r="F36" s="44"/>
      <c r="G36" s="44"/>
      <c r="H36" s="44"/>
      <c r="I36" s="44"/>
      <c r="J36" s="44"/>
    </row>
    <row r="37" spans="1:10" ht="15">
      <c r="A37" s="13"/>
      <c r="B37" s="6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13"/>
      <c r="B38" s="6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13" t="s">
        <v>455</v>
      </c>
      <c r="B41" s="6" t="s">
        <v>456</v>
      </c>
      <c r="C41" s="44"/>
      <c r="D41" s="44"/>
      <c r="E41" s="44"/>
      <c r="F41" s="44"/>
      <c r="G41" s="44"/>
      <c r="H41" s="44"/>
      <c r="I41" s="44"/>
      <c r="J41" s="44"/>
    </row>
    <row r="42" spans="1:10" ht="1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ht="15">
      <c r="A43" s="13"/>
      <c r="B43" s="6"/>
      <c r="C43" s="44"/>
      <c r="D43" s="44"/>
      <c r="E43" s="44"/>
      <c r="F43" s="44"/>
      <c r="G43" s="44"/>
      <c r="H43" s="44"/>
      <c r="I43" s="44"/>
      <c r="J43" s="44"/>
    </row>
    <row r="44" spans="1:10" ht="1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ht="1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ht="15">
      <c r="A46" s="13" t="s">
        <v>457</v>
      </c>
      <c r="B46" s="6" t="s">
        <v>458</v>
      </c>
      <c r="C46" s="44"/>
      <c r="D46" s="44"/>
      <c r="E46" s="44"/>
      <c r="F46" s="44"/>
      <c r="G46" s="44"/>
      <c r="H46" s="44"/>
      <c r="I46" s="44"/>
      <c r="J46" s="44"/>
    </row>
    <row r="47" spans="1:10" ht="15">
      <c r="A47" s="13" t="s">
        <v>459</v>
      </c>
      <c r="B47" s="6" t="s">
        <v>460</v>
      </c>
      <c r="C47" s="44"/>
      <c r="D47" s="44"/>
      <c r="E47" s="44"/>
      <c r="F47" s="44"/>
      <c r="G47" s="44"/>
      <c r="H47" s="44"/>
      <c r="I47" s="44"/>
      <c r="J47" s="44"/>
    </row>
    <row r="48" spans="1:10" ht="15.75">
      <c r="A48" s="20" t="s">
        <v>48</v>
      </c>
      <c r="B48" s="9" t="s">
        <v>461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/>
      <c r="I48" s="85"/>
      <c r="J48" s="85">
        <v>0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B2">
      <selection activeCell="A1" sqref="A1:L1"/>
    </sheetView>
  </sheetViews>
  <sheetFormatPr defaultColWidth="9.140625" defaultRowHeight="15"/>
  <cols>
    <col min="1" max="1" width="64.140625" style="206" customWidth="1"/>
    <col min="2" max="2" width="15.421875" style="206" customWidth="1"/>
    <col min="3" max="3" width="14.7109375" style="206" customWidth="1"/>
    <col min="4" max="4" width="15.140625" style="206" customWidth="1"/>
    <col min="5" max="5" width="22.00390625" style="206" customWidth="1"/>
    <col min="6" max="9" width="25.140625" style="206" customWidth="1"/>
    <col min="10" max="10" width="14.28125" style="206" customWidth="1"/>
    <col min="11" max="11" width="15.28125" style="206" customWidth="1"/>
    <col min="12" max="12" width="17.00390625" style="206" customWidth="1"/>
    <col min="13" max="13" width="16.28125" style="206" customWidth="1"/>
    <col min="14" max="16384" width="9.140625" style="206" customWidth="1"/>
  </cols>
  <sheetData>
    <row r="1" spans="1:12" ht="25.5" customHeight="1">
      <c r="A1" s="333" t="s">
        <v>922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82.5" customHeight="1">
      <c r="A2" s="335" t="s">
        <v>1005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2" ht="20.25" customHeight="1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5">
      <c r="A4" s="209" t="s">
        <v>635</v>
      </c>
      <c r="K4" s="262" t="s">
        <v>1006</v>
      </c>
      <c r="L4" s="262"/>
      <c r="M4" s="312" t="s">
        <v>738</v>
      </c>
    </row>
    <row r="5" spans="1:13" ht="86.25" customHeight="1">
      <c r="A5" s="210" t="s">
        <v>336</v>
      </c>
      <c r="B5" s="211" t="s">
        <v>337</v>
      </c>
      <c r="C5" s="212" t="s">
        <v>270</v>
      </c>
      <c r="D5" s="212" t="s">
        <v>271</v>
      </c>
      <c r="E5" s="213" t="s">
        <v>677</v>
      </c>
      <c r="F5" s="213" t="s">
        <v>736</v>
      </c>
      <c r="G5" s="213" t="s">
        <v>739</v>
      </c>
      <c r="H5" s="213" t="s">
        <v>887</v>
      </c>
      <c r="I5" s="213" t="s">
        <v>1007</v>
      </c>
      <c r="J5" s="213" t="s">
        <v>737</v>
      </c>
      <c r="K5" s="213" t="s">
        <v>740</v>
      </c>
      <c r="L5" s="213" t="s">
        <v>888</v>
      </c>
      <c r="M5" s="213" t="s">
        <v>1008</v>
      </c>
    </row>
    <row r="6" spans="1:13" ht="15">
      <c r="A6" s="214" t="s">
        <v>128</v>
      </c>
      <c r="B6" s="215" t="s">
        <v>602</v>
      </c>
      <c r="C6" s="217">
        <v>42172</v>
      </c>
      <c r="D6" s="217">
        <v>45082</v>
      </c>
      <c r="E6" s="307">
        <v>39114</v>
      </c>
      <c r="F6" s="307">
        <v>5073</v>
      </c>
      <c r="G6" s="307">
        <v>5023</v>
      </c>
      <c r="H6" s="307">
        <v>4973</v>
      </c>
      <c r="I6" s="307">
        <v>2463</v>
      </c>
      <c r="J6" s="308">
        <f>C36</f>
        <v>351304</v>
      </c>
      <c r="K6" s="308">
        <f>D36</f>
        <v>352100</v>
      </c>
      <c r="L6" s="308">
        <f>E36</f>
        <v>353100</v>
      </c>
      <c r="M6" s="308">
        <f>F36</f>
        <v>355100</v>
      </c>
    </row>
    <row r="7" spans="1:13" ht="15">
      <c r="A7" s="219" t="s">
        <v>475</v>
      </c>
      <c r="B7" s="219" t="s">
        <v>602</v>
      </c>
      <c r="C7" s="217">
        <v>42172</v>
      </c>
      <c r="D7" s="217">
        <v>45082</v>
      </c>
      <c r="E7" s="307">
        <f aca="true" t="shared" si="0" ref="E7:M7">SUM(E6)</f>
        <v>39114</v>
      </c>
      <c r="F7" s="307">
        <f t="shared" si="0"/>
        <v>5073</v>
      </c>
      <c r="G7" s="307">
        <f t="shared" si="0"/>
        <v>5023</v>
      </c>
      <c r="H7" s="307">
        <f t="shared" si="0"/>
        <v>4973</v>
      </c>
      <c r="I7" s="307">
        <f t="shared" si="0"/>
        <v>2463</v>
      </c>
      <c r="J7" s="308">
        <f t="shared" si="0"/>
        <v>351304</v>
      </c>
      <c r="K7" s="308">
        <f t="shared" si="0"/>
        <v>352100</v>
      </c>
      <c r="L7" s="308">
        <f t="shared" si="0"/>
        <v>353100</v>
      </c>
      <c r="M7" s="216">
        <f t="shared" si="0"/>
        <v>355100</v>
      </c>
    </row>
    <row r="8" spans="1:13" ht="30">
      <c r="A8" s="220" t="s">
        <v>603</v>
      </c>
      <c r="B8" s="215" t="s">
        <v>604</v>
      </c>
      <c r="C8" s="216"/>
      <c r="D8" s="216"/>
      <c r="E8" s="307"/>
      <c r="F8" s="307"/>
      <c r="G8" s="307"/>
      <c r="H8" s="307"/>
      <c r="I8" s="307"/>
      <c r="J8" s="308"/>
      <c r="K8" s="308"/>
      <c r="L8" s="308"/>
      <c r="M8" s="216"/>
    </row>
    <row r="9" spans="1:13" ht="15">
      <c r="A9" s="214" t="s">
        <v>177</v>
      </c>
      <c r="B9" s="215" t="s">
        <v>605</v>
      </c>
      <c r="C9" s="216"/>
      <c r="D9" s="216"/>
      <c r="E9" s="307"/>
      <c r="F9" s="307"/>
      <c r="G9" s="307"/>
      <c r="H9" s="307"/>
      <c r="I9" s="307"/>
      <c r="J9" s="308"/>
      <c r="K9" s="308"/>
      <c r="L9" s="308"/>
      <c r="M9" s="216"/>
    </row>
    <row r="10" spans="1:13" ht="15">
      <c r="A10" s="219" t="s">
        <v>475</v>
      </c>
      <c r="B10" s="219" t="s">
        <v>605</v>
      </c>
      <c r="C10" s="216"/>
      <c r="D10" s="216"/>
      <c r="E10" s="307"/>
      <c r="F10" s="307"/>
      <c r="G10" s="307"/>
      <c r="H10" s="307"/>
      <c r="I10" s="307"/>
      <c r="J10" s="308"/>
      <c r="K10" s="308"/>
      <c r="L10" s="308"/>
      <c r="M10" s="216"/>
    </row>
    <row r="11" spans="1:13" s="264" customFormat="1" ht="15">
      <c r="A11" s="221" t="s">
        <v>148</v>
      </c>
      <c r="B11" s="222" t="s">
        <v>606</v>
      </c>
      <c r="C11" s="263">
        <v>42172</v>
      </c>
      <c r="D11" s="263">
        <v>45082</v>
      </c>
      <c r="E11" s="309">
        <f>E7+E10</f>
        <v>39114</v>
      </c>
      <c r="F11" s="309">
        <f aca="true" t="shared" si="1" ref="F11:L11">F6</f>
        <v>5073</v>
      </c>
      <c r="G11" s="309">
        <f t="shared" si="1"/>
        <v>5023</v>
      </c>
      <c r="H11" s="309">
        <f t="shared" si="1"/>
        <v>4973</v>
      </c>
      <c r="I11" s="309">
        <f t="shared" si="1"/>
        <v>2463</v>
      </c>
      <c r="J11" s="310">
        <f t="shared" si="1"/>
        <v>351304</v>
      </c>
      <c r="K11" s="310">
        <f t="shared" si="1"/>
        <v>352100</v>
      </c>
      <c r="L11" s="310">
        <f t="shared" si="1"/>
        <v>353100</v>
      </c>
      <c r="M11" s="218">
        <f>M6</f>
        <v>355100</v>
      </c>
    </row>
    <row r="12" spans="1:13" ht="15">
      <c r="A12" s="220" t="s">
        <v>178</v>
      </c>
      <c r="B12" s="215" t="s">
        <v>607</v>
      </c>
      <c r="C12" s="216"/>
      <c r="D12" s="216"/>
      <c r="E12" s="308"/>
      <c r="F12" s="308"/>
      <c r="G12" s="308"/>
      <c r="H12" s="308"/>
      <c r="I12" s="308"/>
      <c r="J12" s="308"/>
      <c r="K12" s="308"/>
      <c r="L12" s="308"/>
      <c r="M12" s="216"/>
    </row>
    <row r="13" spans="1:13" ht="15">
      <c r="A13" s="219" t="s">
        <v>483</v>
      </c>
      <c r="B13" s="219" t="s">
        <v>607</v>
      </c>
      <c r="C13" s="216"/>
      <c r="D13" s="216"/>
      <c r="E13" s="308"/>
      <c r="F13" s="308"/>
      <c r="G13" s="308"/>
      <c r="H13" s="308"/>
      <c r="I13" s="308"/>
      <c r="J13" s="308"/>
      <c r="K13" s="308"/>
      <c r="L13" s="308"/>
      <c r="M13" s="216"/>
    </row>
    <row r="14" spans="1:13" ht="15">
      <c r="A14" s="214" t="s">
        <v>608</v>
      </c>
      <c r="B14" s="215" t="s">
        <v>609</v>
      </c>
      <c r="C14" s="216"/>
      <c r="D14" s="216"/>
      <c r="E14" s="308"/>
      <c r="F14" s="308"/>
      <c r="G14" s="308"/>
      <c r="H14" s="308"/>
      <c r="I14" s="308"/>
      <c r="J14" s="308"/>
      <c r="K14" s="308"/>
      <c r="L14" s="308"/>
      <c r="M14" s="216"/>
    </row>
    <row r="15" spans="1:13" ht="15">
      <c r="A15" s="223" t="s">
        <v>179</v>
      </c>
      <c r="B15" s="215" t="s">
        <v>610</v>
      </c>
      <c r="C15" s="224"/>
      <c r="D15" s="224"/>
      <c r="E15" s="311"/>
      <c r="F15" s="311"/>
      <c r="G15" s="311"/>
      <c r="H15" s="311"/>
      <c r="I15" s="311"/>
      <c r="J15" s="311"/>
      <c r="K15" s="311"/>
      <c r="L15" s="311"/>
      <c r="M15" s="224"/>
    </row>
    <row r="16" spans="1:13" ht="15">
      <c r="A16" s="219" t="s">
        <v>484</v>
      </c>
      <c r="B16" s="219" t="s">
        <v>610</v>
      </c>
      <c r="C16" s="224"/>
      <c r="D16" s="224"/>
      <c r="E16" s="311"/>
      <c r="F16" s="311"/>
      <c r="G16" s="311"/>
      <c r="H16" s="311"/>
      <c r="I16" s="311"/>
      <c r="J16" s="311"/>
      <c r="K16" s="311"/>
      <c r="L16" s="311"/>
      <c r="M16" s="224"/>
    </row>
    <row r="17" spans="1:13" ht="15">
      <c r="A17" s="214" t="s">
        <v>611</v>
      </c>
      <c r="B17" s="215" t="s">
        <v>612</v>
      </c>
      <c r="C17" s="224"/>
      <c r="D17" s="224"/>
      <c r="E17" s="311"/>
      <c r="F17" s="311"/>
      <c r="G17" s="311"/>
      <c r="H17" s="311"/>
      <c r="I17" s="311"/>
      <c r="J17" s="311"/>
      <c r="K17" s="311"/>
      <c r="L17" s="311"/>
      <c r="M17" s="224"/>
    </row>
    <row r="18" spans="1:13" ht="15">
      <c r="A18" s="225" t="s">
        <v>149</v>
      </c>
      <c r="B18" s="222" t="s">
        <v>613</v>
      </c>
      <c r="C18" s="224"/>
      <c r="D18" s="224"/>
      <c r="E18" s="311"/>
      <c r="F18" s="311"/>
      <c r="G18" s="311"/>
      <c r="H18" s="311"/>
      <c r="I18" s="311"/>
      <c r="J18" s="311"/>
      <c r="K18" s="311"/>
      <c r="L18" s="311"/>
      <c r="M18" s="224"/>
    </row>
    <row r="19" spans="1:13" ht="15">
      <c r="A19" s="220" t="s">
        <v>628</v>
      </c>
      <c r="B19" s="215" t="s">
        <v>629</v>
      </c>
      <c r="C19" s="224"/>
      <c r="D19" s="224"/>
      <c r="E19" s="311"/>
      <c r="F19" s="311"/>
      <c r="G19" s="311"/>
      <c r="H19" s="311"/>
      <c r="I19" s="311"/>
      <c r="J19" s="311"/>
      <c r="K19" s="311"/>
      <c r="L19" s="311"/>
      <c r="M19" s="224"/>
    </row>
    <row r="20" spans="1:13" ht="15">
      <c r="A20" s="223" t="s">
        <v>630</v>
      </c>
      <c r="B20" s="215" t="s">
        <v>631</v>
      </c>
      <c r="C20" s="224"/>
      <c r="D20" s="224"/>
      <c r="E20" s="311"/>
      <c r="F20" s="311"/>
      <c r="G20" s="311"/>
      <c r="H20" s="311"/>
      <c r="I20" s="311"/>
      <c r="J20" s="311"/>
      <c r="K20" s="311"/>
      <c r="L20" s="311"/>
      <c r="M20" s="224"/>
    </row>
    <row r="21" spans="1:13" ht="15">
      <c r="A21" s="214" t="s">
        <v>0</v>
      </c>
      <c r="B21" s="215" t="s">
        <v>1</v>
      </c>
      <c r="C21" s="224"/>
      <c r="D21" s="224"/>
      <c r="E21" s="311"/>
      <c r="F21" s="311"/>
      <c r="G21" s="311"/>
      <c r="H21" s="311"/>
      <c r="I21" s="311"/>
      <c r="J21" s="311"/>
      <c r="K21" s="311"/>
      <c r="L21" s="311"/>
      <c r="M21" s="224"/>
    </row>
    <row r="22" spans="1:13" ht="15">
      <c r="A22" s="214" t="s">
        <v>133</v>
      </c>
      <c r="B22" s="215" t="s">
        <v>2</v>
      </c>
      <c r="C22" s="224"/>
      <c r="D22" s="224"/>
      <c r="E22" s="311"/>
      <c r="F22" s="311"/>
      <c r="G22" s="311"/>
      <c r="H22" s="311"/>
      <c r="I22" s="311"/>
      <c r="J22" s="311"/>
      <c r="K22" s="311"/>
      <c r="L22" s="311"/>
      <c r="M22" s="224"/>
    </row>
    <row r="23" spans="1:13" ht="15">
      <c r="A23" s="219" t="s">
        <v>509</v>
      </c>
      <c r="B23" s="219" t="s">
        <v>2</v>
      </c>
      <c r="C23" s="224"/>
      <c r="D23" s="224"/>
      <c r="E23" s="311"/>
      <c r="F23" s="311"/>
      <c r="G23" s="311"/>
      <c r="H23" s="311"/>
      <c r="I23" s="311"/>
      <c r="J23" s="311"/>
      <c r="K23" s="311"/>
      <c r="L23" s="311"/>
      <c r="M23" s="224"/>
    </row>
    <row r="24" spans="1:13" ht="15">
      <c r="A24" s="219" t="s">
        <v>510</v>
      </c>
      <c r="B24" s="219" t="s">
        <v>2</v>
      </c>
      <c r="C24" s="224"/>
      <c r="D24" s="224"/>
      <c r="E24" s="311"/>
      <c r="F24" s="311"/>
      <c r="G24" s="311"/>
      <c r="H24" s="311"/>
      <c r="I24" s="311"/>
      <c r="J24" s="311"/>
      <c r="K24" s="311"/>
      <c r="L24" s="311"/>
      <c r="M24" s="224"/>
    </row>
    <row r="25" spans="1:13" ht="15">
      <c r="A25" s="226" t="s">
        <v>511</v>
      </c>
      <c r="B25" s="226" t="s">
        <v>2</v>
      </c>
      <c r="C25" s="224"/>
      <c r="D25" s="224"/>
      <c r="E25" s="311"/>
      <c r="F25" s="311"/>
      <c r="G25" s="311"/>
      <c r="H25" s="311"/>
      <c r="I25" s="311"/>
      <c r="J25" s="311"/>
      <c r="K25" s="311"/>
      <c r="L25" s="311"/>
      <c r="M25" s="224"/>
    </row>
    <row r="26" spans="1:13" ht="15">
      <c r="A26" s="227" t="s">
        <v>152</v>
      </c>
      <c r="B26" s="228" t="s">
        <v>3</v>
      </c>
      <c r="C26" s="224"/>
      <c r="D26" s="224"/>
      <c r="E26" s="311"/>
      <c r="F26" s="311"/>
      <c r="G26" s="311"/>
      <c r="H26" s="311"/>
      <c r="I26" s="311"/>
      <c r="J26" s="311"/>
      <c r="K26" s="311"/>
      <c r="L26" s="311"/>
      <c r="M26" s="224"/>
    </row>
    <row r="27" spans="1:2" ht="15">
      <c r="A27" s="229"/>
      <c r="B27" s="230"/>
    </row>
    <row r="28" spans="1:9" ht="49.5" customHeight="1">
      <c r="A28" s="210" t="s">
        <v>336</v>
      </c>
      <c r="B28" s="211" t="s">
        <v>337</v>
      </c>
      <c r="C28" s="213" t="s">
        <v>737</v>
      </c>
      <c r="D28" s="213" t="s">
        <v>740</v>
      </c>
      <c r="E28" s="213" t="s">
        <v>888</v>
      </c>
      <c r="F28" s="213" t="s">
        <v>1008</v>
      </c>
      <c r="G28" s="241"/>
      <c r="H28" s="241"/>
      <c r="I28" s="241"/>
    </row>
    <row r="29" spans="1:9" ht="26.25">
      <c r="A29" s="231" t="s">
        <v>316</v>
      </c>
      <c r="B29" s="228"/>
      <c r="C29" s="216"/>
      <c r="D29" s="216"/>
      <c r="E29" s="216"/>
      <c r="F29" s="216"/>
      <c r="G29" s="242"/>
      <c r="H29" s="242"/>
      <c r="I29" s="242"/>
    </row>
    <row r="30" spans="1:9" ht="15.75">
      <c r="A30" s="232" t="s">
        <v>310</v>
      </c>
      <c r="B30" s="233" t="s">
        <v>638</v>
      </c>
      <c r="C30" s="308">
        <v>301200</v>
      </c>
      <c r="D30" s="308">
        <v>302000</v>
      </c>
      <c r="E30" s="308">
        <v>303000</v>
      </c>
      <c r="F30" s="308">
        <v>305000</v>
      </c>
      <c r="G30" s="242"/>
      <c r="H30" s="242"/>
      <c r="I30" s="242"/>
    </row>
    <row r="31" spans="1:9" ht="31.5">
      <c r="A31" s="232" t="s">
        <v>311</v>
      </c>
      <c r="B31" s="233" t="s">
        <v>572</v>
      </c>
      <c r="C31" s="308">
        <v>50000</v>
      </c>
      <c r="D31" s="308">
        <v>50000</v>
      </c>
      <c r="E31" s="308">
        <v>50000</v>
      </c>
      <c r="F31" s="308">
        <v>50000</v>
      </c>
      <c r="G31" s="242"/>
      <c r="H31" s="242"/>
      <c r="I31" s="242"/>
    </row>
    <row r="32" spans="1:9" ht="15.75">
      <c r="A32" s="232" t="s">
        <v>312</v>
      </c>
      <c r="B32" s="233"/>
      <c r="C32" s="308">
        <v>0</v>
      </c>
      <c r="D32" s="308">
        <v>0</v>
      </c>
      <c r="E32" s="308">
        <v>0</v>
      </c>
      <c r="F32" s="308">
        <v>0</v>
      </c>
      <c r="G32" s="242"/>
      <c r="H32" s="242"/>
      <c r="I32" s="242"/>
    </row>
    <row r="33" spans="1:9" ht="31.5">
      <c r="A33" s="232" t="s">
        <v>313</v>
      </c>
      <c r="B33" s="233" t="s">
        <v>590</v>
      </c>
      <c r="C33" s="308">
        <v>0</v>
      </c>
      <c r="D33" s="308">
        <v>0</v>
      </c>
      <c r="E33" s="308">
        <v>0</v>
      </c>
      <c r="F33" s="308">
        <v>0</v>
      </c>
      <c r="G33" s="242"/>
      <c r="H33" s="242"/>
      <c r="I33" s="242"/>
    </row>
    <row r="34" spans="1:9" ht="15.75">
      <c r="A34" s="232" t="s">
        <v>314</v>
      </c>
      <c r="B34" s="233" t="s">
        <v>566</v>
      </c>
      <c r="C34" s="308">
        <v>104</v>
      </c>
      <c r="D34" s="308">
        <v>100</v>
      </c>
      <c r="E34" s="308">
        <v>100</v>
      </c>
      <c r="F34" s="308">
        <v>100</v>
      </c>
      <c r="G34" s="242"/>
      <c r="H34" s="242"/>
      <c r="I34" s="242"/>
    </row>
    <row r="35" spans="1:9" ht="15.75">
      <c r="A35" s="232" t="s">
        <v>315</v>
      </c>
      <c r="B35" s="233"/>
      <c r="C35" s="308">
        <v>0</v>
      </c>
      <c r="D35" s="308">
        <v>0</v>
      </c>
      <c r="E35" s="308">
        <v>0</v>
      </c>
      <c r="F35" s="308">
        <v>0</v>
      </c>
      <c r="G35" s="242"/>
      <c r="H35" s="242"/>
      <c r="I35" s="242"/>
    </row>
    <row r="36" spans="1:9" ht="15">
      <c r="A36" s="227" t="s">
        <v>294</v>
      </c>
      <c r="B36" s="233"/>
      <c r="C36" s="310">
        <f>SUM(C30:C35)</f>
        <v>351304</v>
      </c>
      <c r="D36" s="310">
        <f>SUM(D29:D35)</f>
        <v>352100</v>
      </c>
      <c r="E36" s="310">
        <f>SUM(E30:E35)</f>
        <v>353100</v>
      </c>
      <c r="F36" s="310">
        <f>SUM(F30:F35)</f>
        <v>355100</v>
      </c>
      <c r="G36" s="243"/>
      <c r="H36" s="243"/>
      <c r="I36" s="243"/>
    </row>
    <row r="37" spans="1:2" ht="15">
      <c r="A37" s="229"/>
      <c r="B37" s="230"/>
    </row>
    <row r="38" spans="1:2" ht="15">
      <c r="A38" s="229"/>
      <c r="B38" s="230"/>
    </row>
    <row r="39" spans="1:2" ht="15">
      <c r="A39" s="229"/>
      <c r="B39" s="230"/>
    </row>
    <row r="40" spans="1:6" ht="15">
      <c r="A40" s="229"/>
      <c r="B40" s="230"/>
      <c r="C40" s="242"/>
      <c r="D40" s="242"/>
      <c r="E40" s="242"/>
      <c r="F40" s="242"/>
    </row>
    <row r="41" spans="1:6" ht="15">
      <c r="A41" s="229"/>
      <c r="B41" s="230"/>
      <c r="C41" s="246"/>
      <c r="D41" s="246"/>
      <c r="E41" s="246"/>
      <c r="F41" s="246"/>
    </row>
    <row r="42" spans="1:2" ht="15">
      <c r="A42" s="229"/>
      <c r="B42" s="230"/>
    </row>
    <row r="43" spans="1:2" ht="15">
      <c r="A43" s="229"/>
      <c r="B43" s="230"/>
    </row>
    <row r="44" spans="1:2" ht="15">
      <c r="A44" s="229"/>
      <c r="B44" s="230"/>
    </row>
    <row r="45" spans="1:2" ht="15">
      <c r="A45" s="229"/>
      <c r="B45" s="230"/>
    </row>
    <row r="47" spans="1:11" ht="15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1" ht="15">
      <c r="A48" s="234"/>
      <c r="B48" s="209"/>
      <c r="C48" s="209"/>
      <c r="D48" s="209"/>
      <c r="E48" s="209"/>
      <c r="F48" s="209"/>
      <c r="G48" s="209"/>
      <c r="H48" s="209"/>
      <c r="I48" s="209"/>
      <c r="J48" s="209"/>
      <c r="K48" s="209"/>
    </row>
    <row r="49" spans="1:11" ht="15.75">
      <c r="A49" s="235"/>
      <c r="B49" s="209"/>
      <c r="C49" s="209"/>
      <c r="D49" s="209"/>
      <c r="E49" s="209"/>
      <c r="F49" s="209"/>
      <c r="G49" s="209"/>
      <c r="H49" s="209"/>
      <c r="I49" s="209"/>
      <c r="J49" s="209"/>
      <c r="K49" s="209"/>
    </row>
    <row r="50" spans="1:11" ht="15.75">
      <c r="A50" s="235"/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1" ht="15.75">
      <c r="A51" s="235"/>
      <c r="B51" s="209"/>
      <c r="C51" s="209"/>
      <c r="D51" s="209"/>
      <c r="E51" s="209"/>
      <c r="F51" s="209"/>
      <c r="G51" s="209"/>
      <c r="H51" s="209"/>
      <c r="I51" s="209"/>
      <c r="J51" s="209"/>
      <c r="K51" s="209"/>
    </row>
    <row r="52" spans="1:11" ht="15.75">
      <c r="A52" s="235"/>
      <c r="B52" s="209"/>
      <c r="C52" s="209"/>
      <c r="D52" s="209"/>
      <c r="E52" s="209"/>
      <c r="F52" s="209"/>
      <c r="G52" s="209"/>
      <c r="H52" s="209"/>
      <c r="I52" s="209"/>
      <c r="J52" s="209"/>
      <c r="K52" s="209"/>
    </row>
    <row r="53" spans="1:11" ht="15.75">
      <c r="A53" s="235"/>
      <c r="B53" s="209"/>
      <c r="C53" s="209"/>
      <c r="D53" s="209"/>
      <c r="E53" s="209"/>
      <c r="F53" s="209"/>
      <c r="G53" s="209"/>
      <c r="H53" s="209"/>
      <c r="I53" s="209"/>
      <c r="J53" s="209"/>
      <c r="K53" s="209"/>
    </row>
    <row r="54" spans="1:11" ht="15">
      <c r="A54" s="234"/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1" ht="1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</row>
    <row r="56" spans="1:12" ht="45.75" customHeight="1">
      <c r="A56" s="336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</row>
    <row r="59" ht="15.75">
      <c r="A59" s="236"/>
    </row>
    <row r="60" ht="15.75">
      <c r="A60" s="235"/>
    </row>
    <row r="61" ht="15.75">
      <c r="A61" s="235"/>
    </row>
    <row r="62" ht="15.75">
      <c r="A62" s="235"/>
    </row>
    <row r="63" ht="15">
      <c r="A63" s="234"/>
    </row>
    <row r="64" ht="15.75">
      <c r="A64" s="235"/>
    </row>
    <row r="66" ht="15.75">
      <c r="A66" s="237"/>
    </row>
    <row r="67" ht="15.75">
      <c r="A67" s="237"/>
    </row>
    <row r="68" ht="15.75">
      <c r="A68" s="238"/>
    </row>
    <row r="69" ht="15.75">
      <c r="A69" s="238"/>
    </row>
    <row r="70" ht="15.75">
      <c r="A70" s="238"/>
    </row>
    <row r="71" ht="15.75">
      <c r="A71" s="238"/>
    </row>
    <row r="72" ht="15.75">
      <c r="A72" s="238"/>
    </row>
    <row r="73" ht="15.75">
      <c r="A73" s="238"/>
    </row>
  </sheetData>
  <sheetProtection/>
  <mergeCells count="3">
    <mergeCell ref="A1:L1"/>
    <mergeCell ref="A2:L2"/>
    <mergeCell ref="A56:L56"/>
  </mergeCells>
  <hyperlinks>
    <hyperlink ref="A18" r:id="rId1" display="http://njt.hu/cgi_bin/njt_doc.cgi?docid=142896.245143 - 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1" sqref="A1:B78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39" t="s">
        <v>922</v>
      </c>
      <c r="B1" s="325"/>
    </row>
    <row r="2" spans="1:7" ht="48.75" customHeight="1">
      <c r="A2" s="338" t="s">
        <v>296</v>
      </c>
      <c r="B2" s="338"/>
      <c r="C2" s="72"/>
      <c r="D2" s="72"/>
      <c r="E2" s="72"/>
      <c r="F2" s="72"/>
      <c r="G2" s="72"/>
    </row>
    <row r="3" spans="1:2" ht="22.5" customHeight="1">
      <c r="A3" s="4" t="s">
        <v>279</v>
      </c>
      <c r="B3" s="281" t="s">
        <v>689</v>
      </c>
    </row>
    <row r="4" spans="1:2" ht="15.75">
      <c r="A4" s="160" t="s">
        <v>891</v>
      </c>
      <c r="B4" s="261" t="s">
        <v>1010</v>
      </c>
    </row>
    <row r="5" spans="1:2" ht="15">
      <c r="A5" s="44" t="s">
        <v>318</v>
      </c>
      <c r="B5" s="260">
        <v>3600</v>
      </c>
    </row>
    <row r="6" spans="1:2" ht="15">
      <c r="A6" s="73" t="s">
        <v>319</v>
      </c>
      <c r="B6" s="260">
        <v>630</v>
      </c>
    </row>
    <row r="7" spans="1:2" ht="15">
      <c r="A7" s="44" t="s">
        <v>320</v>
      </c>
      <c r="B7" s="260">
        <v>5531</v>
      </c>
    </row>
    <row r="8" spans="1:2" ht="15">
      <c r="A8" s="44" t="s">
        <v>321</v>
      </c>
      <c r="B8" s="44"/>
    </row>
    <row r="9" spans="1:2" ht="15">
      <c r="A9" s="44" t="s">
        <v>322</v>
      </c>
      <c r="B9" s="44"/>
    </row>
    <row r="10" spans="1:2" ht="15">
      <c r="A10" s="44" t="s">
        <v>323</v>
      </c>
      <c r="B10" s="44">
        <v>98145</v>
      </c>
    </row>
    <row r="11" spans="1:2" ht="15">
      <c r="A11" s="44" t="s">
        <v>324</v>
      </c>
      <c r="B11" s="44"/>
    </row>
    <row r="12" spans="1:2" ht="15">
      <c r="A12" s="44" t="s">
        <v>325</v>
      </c>
      <c r="B12" s="44"/>
    </row>
    <row r="13" spans="1:2" ht="15">
      <c r="A13" s="71" t="s">
        <v>288</v>
      </c>
      <c r="B13" s="202">
        <f>SUM(B5:B12)</f>
        <v>107906</v>
      </c>
    </row>
    <row r="14" spans="1:2" ht="30">
      <c r="A14" s="74" t="s">
        <v>283</v>
      </c>
      <c r="B14" s="44"/>
    </row>
    <row r="15" spans="1:2" ht="30">
      <c r="A15" s="74" t="s">
        <v>701</v>
      </c>
      <c r="B15" s="44"/>
    </row>
    <row r="16" spans="1:2" ht="15">
      <c r="A16" s="75" t="s">
        <v>284</v>
      </c>
      <c r="B16" s="44"/>
    </row>
    <row r="17" spans="1:2" ht="15">
      <c r="A17" s="75" t="s">
        <v>285</v>
      </c>
      <c r="B17" s="44"/>
    </row>
    <row r="18" spans="1:2" ht="15">
      <c r="A18" s="44" t="s">
        <v>287</v>
      </c>
      <c r="B18" s="44"/>
    </row>
    <row r="19" spans="1:2" ht="15">
      <c r="A19" s="52" t="s">
        <v>286</v>
      </c>
      <c r="B19" s="85">
        <f>SUM(B14:B18)</f>
        <v>0</v>
      </c>
    </row>
    <row r="20" spans="1:2" ht="31.5">
      <c r="A20" s="76" t="s">
        <v>1011</v>
      </c>
      <c r="B20" s="161">
        <v>107906</v>
      </c>
    </row>
    <row r="21" spans="1:2" ht="15.75">
      <c r="A21" s="46" t="s">
        <v>180</v>
      </c>
      <c r="B21" s="203">
        <f>SUM(B19:B20)</f>
        <v>107906</v>
      </c>
    </row>
    <row r="23" spans="1:2" ht="15.75">
      <c r="A23" s="160" t="s">
        <v>892</v>
      </c>
      <c r="B23" s="261" t="s">
        <v>1010</v>
      </c>
    </row>
    <row r="24" spans="1:2" ht="15">
      <c r="A24" s="44" t="s">
        <v>318</v>
      </c>
      <c r="B24" s="44">
        <v>5844</v>
      </c>
    </row>
    <row r="25" spans="1:2" ht="15">
      <c r="A25" s="73" t="s">
        <v>319</v>
      </c>
      <c r="B25" s="44">
        <v>987</v>
      </c>
    </row>
    <row r="26" spans="1:2" ht="15">
      <c r="A26" s="44" t="s">
        <v>320</v>
      </c>
      <c r="B26" s="260">
        <v>15726</v>
      </c>
    </row>
    <row r="27" spans="1:2" ht="15">
      <c r="A27" s="44" t="s">
        <v>321</v>
      </c>
      <c r="B27" s="260"/>
    </row>
    <row r="28" spans="1:2" ht="15">
      <c r="A28" s="44" t="s">
        <v>322</v>
      </c>
      <c r="B28" s="260"/>
    </row>
    <row r="29" spans="1:2" ht="15">
      <c r="A29" s="44" t="s">
        <v>323</v>
      </c>
      <c r="B29" s="260">
        <v>681</v>
      </c>
    </row>
    <row r="30" spans="1:2" ht="15">
      <c r="A30" s="44" t="s">
        <v>324</v>
      </c>
      <c r="B30" s="44"/>
    </row>
    <row r="31" spans="1:2" ht="15">
      <c r="A31" s="44" t="s">
        <v>325</v>
      </c>
      <c r="B31" s="44"/>
    </row>
    <row r="32" spans="1:2" ht="15">
      <c r="A32" s="71" t="s">
        <v>288</v>
      </c>
      <c r="B32" s="202">
        <f>SUM(B24:B31)</f>
        <v>23238</v>
      </c>
    </row>
    <row r="33" spans="1:2" ht="30">
      <c r="A33" s="74" t="s">
        <v>283</v>
      </c>
      <c r="B33" s="44"/>
    </row>
    <row r="34" spans="1:2" ht="30">
      <c r="A34" s="74" t="s">
        <v>701</v>
      </c>
      <c r="B34" s="44"/>
    </row>
    <row r="35" spans="1:2" ht="15">
      <c r="A35" s="75" t="s">
        <v>284</v>
      </c>
      <c r="B35" s="44"/>
    </row>
    <row r="36" spans="1:2" ht="15">
      <c r="A36" s="75" t="s">
        <v>285</v>
      </c>
      <c r="B36" s="44"/>
    </row>
    <row r="37" spans="1:2" ht="15">
      <c r="A37" s="44" t="s">
        <v>287</v>
      </c>
      <c r="B37" s="44"/>
    </row>
    <row r="38" spans="1:2" ht="15">
      <c r="A38" s="52" t="s">
        <v>286</v>
      </c>
      <c r="B38" s="85">
        <f>SUM(B33:B37)</f>
        <v>0</v>
      </c>
    </row>
    <row r="39" spans="1:2" ht="31.5">
      <c r="A39" s="76" t="s">
        <v>1014</v>
      </c>
      <c r="B39" s="161">
        <v>23238</v>
      </c>
    </row>
    <row r="40" spans="1:2" ht="15.75">
      <c r="A40" s="46" t="s">
        <v>180</v>
      </c>
      <c r="B40" s="203">
        <f>SUM(B38:B39)</f>
        <v>23238</v>
      </c>
    </row>
    <row r="42" spans="1:2" ht="15.75">
      <c r="A42" s="160" t="s">
        <v>889</v>
      </c>
      <c r="B42" s="261" t="s">
        <v>1010</v>
      </c>
    </row>
    <row r="43" spans="1:2" ht="15">
      <c r="A43" s="44" t="s">
        <v>318</v>
      </c>
      <c r="B43" s="44"/>
    </row>
    <row r="44" spans="1:2" ht="15">
      <c r="A44" s="73" t="s">
        <v>319</v>
      </c>
      <c r="B44" s="44"/>
    </row>
    <row r="45" spans="1:2" ht="15">
      <c r="A45" s="44" t="s">
        <v>320</v>
      </c>
      <c r="B45" s="44">
        <v>5421</v>
      </c>
    </row>
    <row r="46" spans="1:2" ht="15">
      <c r="A46" s="44" t="s">
        <v>321</v>
      </c>
      <c r="B46" s="44"/>
    </row>
    <row r="47" spans="1:2" ht="15">
      <c r="A47" s="44" t="s">
        <v>322</v>
      </c>
      <c r="B47" s="44"/>
    </row>
    <row r="48" spans="1:2" ht="15">
      <c r="A48" s="44" t="s">
        <v>323</v>
      </c>
      <c r="B48" s="44">
        <v>1638</v>
      </c>
    </row>
    <row r="49" spans="1:2" ht="15">
      <c r="A49" s="44" t="s">
        <v>324</v>
      </c>
      <c r="B49" s="44"/>
    </row>
    <row r="50" spans="1:2" ht="15">
      <c r="A50" s="44" t="s">
        <v>325</v>
      </c>
      <c r="B50" s="44"/>
    </row>
    <row r="51" spans="1:2" ht="15">
      <c r="A51" s="71" t="s">
        <v>288</v>
      </c>
      <c r="B51" s="202">
        <f>SUM(B43:B50)</f>
        <v>7059</v>
      </c>
    </row>
    <row r="52" spans="1:2" ht="30">
      <c r="A52" s="74" t="s">
        <v>283</v>
      </c>
      <c r="B52" s="44"/>
    </row>
    <row r="53" spans="1:2" ht="30">
      <c r="A53" s="74" t="s">
        <v>701</v>
      </c>
      <c r="B53" s="44"/>
    </row>
    <row r="54" spans="1:2" ht="15">
      <c r="A54" s="75" t="s">
        <v>284</v>
      </c>
      <c r="B54" s="44"/>
    </row>
    <row r="55" spans="1:2" ht="15">
      <c r="A55" s="75" t="s">
        <v>285</v>
      </c>
      <c r="B55" s="44"/>
    </row>
    <row r="56" spans="1:2" ht="15">
      <c r="A56" s="44" t="s">
        <v>287</v>
      </c>
      <c r="B56" s="44"/>
    </row>
    <row r="57" spans="1:2" ht="15">
      <c r="A57" s="52" t="s">
        <v>286</v>
      </c>
      <c r="B57" s="85">
        <f>SUM(B52:B56)</f>
        <v>0</v>
      </c>
    </row>
    <row r="58" spans="1:2" ht="31.5">
      <c r="A58" s="76" t="s">
        <v>1012</v>
      </c>
      <c r="B58" s="161">
        <v>7059</v>
      </c>
    </row>
    <row r="59" spans="1:2" ht="15.75">
      <c r="A59" s="46" t="s">
        <v>180</v>
      </c>
      <c r="B59" s="203">
        <f>SUM(B57:B58)</f>
        <v>7059</v>
      </c>
    </row>
    <row r="61" spans="1:2" ht="15">
      <c r="A61" s="85" t="s">
        <v>890</v>
      </c>
      <c r="B61" s="261" t="s">
        <v>1010</v>
      </c>
    </row>
    <row r="62" spans="1:2" ht="15">
      <c r="A62" s="44" t="s">
        <v>318</v>
      </c>
      <c r="B62" s="44"/>
    </row>
    <row r="63" spans="1:2" ht="15">
      <c r="A63" s="73" t="s">
        <v>319</v>
      </c>
      <c r="B63" s="44"/>
    </row>
    <row r="64" spans="1:2" ht="15">
      <c r="A64" s="44" t="s">
        <v>320</v>
      </c>
      <c r="B64" s="44"/>
    </row>
    <row r="65" spans="1:2" ht="15">
      <c r="A65" s="44" t="s">
        <v>321</v>
      </c>
      <c r="B65" s="44"/>
    </row>
    <row r="66" spans="1:2" ht="15">
      <c r="A66" s="44" t="s">
        <v>322</v>
      </c>
      <c r="B66" s="44"/>
    </row>
    <row r="67" spans="1:2" ht="15">
      <c r="A67" s="44" t="s">
        <v>323</v>
      </c>
      <c r="B67" s="44">
        <v>62485</v>
      </c>
    </row>
    <row r="68" spans="1:2" ht="15">
      <c r="A68" s="44" t="s">
        <v>324</v>
      </c>
      <c r="B68" s="44"/>
    </row>
    <row r="69" spans="1:2" ht="15">
      <c r="A69" s="44" t="s">
        <v>325</v>
      </c>
      <c r="B69" s="44"/>
    </row>
    <row r="70" spans="1:2" ht="15">
      <c r="A70" s="71" t="s">
        <v>288</v>
      </c>
      <c r="B70" s="202">
        <f>SUM(B62:B69)</f>
        <v>62485</v>
      </c>
    </row>
    <row r="71" spans="1:2" ht="30">
      <c r="A71" s="74" t="s">
        <v>283</v>
      </c>
      <c r="B71" s="44"/>
    </row>
    <row r="72" spans="1:2" ht="30">
      <c r="A72" s="74" t="s">
        <v>701</v>
      </c>
      <c r="B72" s="44"/>
    </row>
    <row r="73" spans="1:2" ht="15">
      <c r="A73" s="75" t="s">
        <v>284</v>
      </c>
      <c r="B73" s="44"/>
    </row>
    <row r="74" spans="1:2" ht="15">
      <c r="A74" s="75" t="s">
        <v>285</v>
      </c>
      <c r="B74" s="44"/>
    </row>
    <row r="75" spans="1:2" ht="15">
      <c r="A75" s="44" t="s">
        <v>287</v>
      </c>
      <c r="B75" s="44"/>
    </row>
    <row r="76" spans="1:2" ht="15">
      <c r="A76" s="52" t="s">
        <v>286</v>
      </c>
      <c r="B76" s="85">
        <f>SUM(B71:B75)</f>
        <v>0</v>
      </c>
    </row>
    <row r="77" spans="1:2" ht="31.5">
      <c r="A77" s="76" t="s">
        <v>1013</v>
      </c>
      <c r="B77" s="161">
        <v>62485</v>
      </c>
    </row>
    <row r="78" spans="1:2" ht="15.75">
      <c r="A78" s="46" t="s">
        <v>180</v>
      </c>
      <c r="B78" s="203">
        <f>SUM(B76:B77)</f>
        <v>62485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18" t="s">
        <v>922</v>
      </c>
      <c r="B1" s="319"/>
      <c r="C1" s="319"/>
      <c r="D1" s="319"/>
    </row>
    <row r="2" spans="1:4" ht="48.75" customHeight="1">
      <c r="A2" s="313" t="s">
        <v>305</v>
      </c>
      <c r="B2" s="319"/>
      <c r="C2" s="319"/>
      <c r="D2" s="320"/>
    </row>
    <row r="3" spans="1:3" ht="21" customHeight="1">
      <c r="A3" s="68"/>
      <c r="B3" s="69"/>
      <c r="C3" s="69"/>
    </row>
    <row r="4" spans="1:4" ht="15">
      <c r="A4" s="4" t="s">
        <v>279</v>
      </c>
      <c r="D4" s="200" t="s">
        <v>690</v>
      </c>
    </row>
    <row r="5" spans="1:4" ht="25.5">
      <c r="A5" s="45" t="s">
        <v>268</v>
      </c>
      <c r="B5" s="3" t="s">
        <v>337</v>
      </c>
      <c r="C5" s="78" t="s">
        <v>297</v>
      </c>
      <c r="D5" s="78" t="s">
        <v>299</v>
      </c>
    </row>
    <row r="6" spans="1:4" ht="15">
      <c r="A6" s="12" t="s">
        <v>56</v>
      </c>
      <c r="B6" s="5" t="s">
        <v>474</v>
      </c>
      <c r="C6" s="29"/>
      <c r="D6" s="29">
        <v>4523</v>
      </c>
    </row>
    <row r="7" spans="1:4" ht="15">
      <c r="A7" s="19" t="s">
        <v>475</v>
      </c>
      <c r="B7" s="19" t="s">
        <v>474</v>
      </c>
      <c r="C7" s="29"/>
      <c r="D7" s="248">
        <v>4523</v>
      </c>
    </row>
    <row r="8" spans="1:4" ht="15">
      <c r="A8" s="19" t="s">
        <v>476</v>
      </c>
      <c r="B8" s="19" t="s">
        <v>474</v>
      </c>
      <c r="C8" s="29"/>
      <c r="D8" s="29"/>
    </row>
    <row r="9" spans="1:4" ht="30">
      <c r="A9" s="12" t="s">
        <v>477</v>
      </c>
      <c r="B9" s="5" t="s">
        <v>478</v>
      </c>
      <c r="C9" s="29"/>
      <c r="D9" s="29"/>
    </row>
    <row r="10" spans="1:4" ht="15">
      <c r="A10" s="12" t="s">
        <v>55</v>
      </c>
      <c r="B10" s="5" t="s">
        <v>479</v>
      </c>
      <c r="C10" s="29"/>
      <c r="D10" s="29"/>
    </row>
    <row r="11" spans="1:4" ht="15">
      <c r="A11" s="19" t="s">
        <v>475</v>
      </c>
      <c r="B11" s="19" t="s">
        <v>479</v>
      </c>
      <c r="C11" s="29"/>
      <c r="D11" s="29"/>
    </row>
    <row r="12" spans="1:4" ht="15">
      <c r="A12" s="19" t="s">
        <v>476</v>
      </c>
      <c r="B12" s="19" t="s">
        <v>480</v>
      </c>
      <c r="C12" s="29"/>
      <c r="D12" s="29"/>
    </row>
    <row r="13" spans="1:4" ht="15">
      <c r="A13" s="11" t="s">
        <v>54</v>
      </c>
      <c r="B13" s="7" t="s">
        <v>481</v>
      </c>
      <c r="C13" s="247">
        <v>0</v>
      </c>
      <c r="D13" s="247">
        <f>SUM(D7:D12)</f>
        <v>4523</v>
      </c>
    </row>
    <row r="14" spans="1:4" ht="15">
      <c r="A14" s="21" t="s">
        <v>59</v>
      </c>
      <c r="B14" s="5" t="s">
        <v>482</v>
      </c>
      <c r="C14" s="29"/>
      <c r="D14" s="29"/>
    </row>
    <row r="15" spans="1:4" ht="15">
      <c r="A15" s="19" t="s">
        <v>483</v>
      </c>
      <c r="B15" s="19" t="s">
        <v>482</v>
      </c>
      <c r="C15" s="29"/>
      <c r="D15" s="29"/>
    </row>
    <row r="16" spans="1:4" ht="15">
      <c r="A16" s="19" t="s">
        <v>484</v>
      </c>
      <c r="B16" s="19" t="s">
        <v>482</v>
      </c>
      <c r="C16" s="29"/>
      <c r="D16" s="29"/>
    </row>
    <row r="17" spans="1:4" ht="15">
      <c r="A17" s="21" t="s">
        <v>60</v>
      </c>
      <c r="B17" s="5" t="s">
        <v>485</v>
      </c>
      <c r="C17" s="29"/>
      <c r="D17" s="29"/>
    </row>
    <row r="18" spans="1:4" ht="15">
      <c r="A18" s="19" t="s">
        <v>476</v>
      </c>
      <c r="B18" s="19" t="s">
        <v>485</v>
      </c>
      <c r="C18" s="29"/>
      <c r="D18" s="29"/>
    </row>
    <row r="19" spans="1:4" ht="15">
      <c r="A19" s="13" t="s">
        <v>486</v>
      </c>
      <c r="B19" s="5" t="s">
        <v>487</v>
      </c>
      <c r="C19" s="29"/>
      <c r="D19" s="29"/>
    </row>
    <row r="20" spans="1:4" ht="15">
      <c r="A20" s="13" t="s">
        <v>61</v>
      </c>
      <c r="B20" s="5" t="s">
        <v>488</v>
      </c>
      <c r="C20" s="29"/>
      <c r="D20" s="29"/>
    </row>
    <row r="21" spans="1:4" ht="15">
      <c r="A21" s="19" t="s">
        <v>484</v>
      </c>
      <c r="B21" s="19" t="s">
        <v>488</v>
      </c>
      <c r="C21" s="29"/>
      <c r="D21" s="29"/>
    </row>
    <row r="22" spans="1:4" ht="15">
      <c r="A22" s="19" t="s">
        <v>476</v>
      </c>
      <c r="B22" s="19" t="s">
        <v>488</v>
      </c>
      <c r="C22" s="29"/>
      <c r="D22" s="29"/>
    </row>
    <row r="23" spans="1:4" ht="15">
      <c r="A23" s="22" t="s">
        <v>57</v>
      </c>
      <c r="B23" s="7" t="s">
        <v>489</v>
      </c>
      <c r="C23" s="247">
        <v>0</v>
      </c>
      <c r="D23" s="247">
        <v>0</v>
      </c>
    </row>
    <row r="24" spans="1:4" ht="15">
      <c r="A24" s="21" t="s">
        <v>490</v>
      </c>
      <c r="B24" s="5" t="s">
        <v>491</v>
      </c>
      <c r="C24" s="29"/>
      <c r="D24" s="29"/>
    </row>
    <row r="25" spans="1:4" ht="15">
      <c r="A25" s="21" t="s">
        <v>492</v>
      </c>
      <c r="B25" s="5" t="s">
        <v>493</v>
      </c>
      <c r="C25" s="29">
        <v>10099</v>
      </c>
      <c r="D25" s="29"/>
    </row>
    <row r="26" spans="1:4" ht="15">
      <c r="A26" s="21" t="s">
        <v>496</v>
      </c>
      <c r="B26" s="5" t="s">
        <v>497</v>
      </c>
      <c r="C26" s="29"/>
      <c r="D26" s="29"/>
    </row>
    <row r="27" spans="1:4" ht="15">
      <c r="A27" s="21" t="s">
        <v>498</v>
      </c>
      <c r="B27" s="5" t="s">
        <v>499</v>
      </c>
      <c r="C27" s="29"/>
      <c r="D27" s="29"/>
    </row>
    <row r="28" spans="1:4" ht="15">
      <c r="A28" s="21" t="s">
        <v>500</v>
      </c>
      <c r="B28" s="5" t="s">
        <v>501</v>
      </c>
      <c r="C28" s="29"/>
      <c r="D28" s="29"/>
    </row>
    <row r="29" spans="1:4" ht="15">
      <c r="A29" s="48" t="s">
        <v>58</v>
      </c>
      <c r="B29" s="49" t="s">
        <v>502</v>
      </c>
      <c r="C29" s="247">
        <f>SUM(C24:C28)</f>
        <v>10099</v>
      </c>
      <c r="D29" s="247">
        <v>0</v>
      </c>
    </row>
    <row r="30" spans="1:4" ht="15">
      <c r="A30" s="21" t="s">
        <v>503</v>
      </c>
      <c r="B30" s="5" t="s">
        <v>504</v>
      </c>
      <c r="C30" s="29"/>
      <c r="D30" s="29"/>
    </row>
    <row r="31" spans="1:4" ht="15">
      <c r="A31" s="12" t="s">
        <v>505</v>
      </c>
      <c r="B31" s="5" t="s">
        <v>506</v>
      </c>
      <c r="C31" s="29"/>
      <c r="D31" s="29"/>
    </row>
    <row r="32" spans="1:4" ht="15">
      <c r="A32" s="21" t="s">
        <v>62</v>
      </c>
      <c r="B32" s="5" t="s">
        <v>507</v>
      </c>
      <c r="C32" s="29"/>
      <c r="D32" s="29"/>
    </row>
    <row r="33" spans="1:4" ht="15">
      <c r="A33" s="19" t="s">
        <v>476</v>
      </c>
      <c r="B33" s="19" t="s">
        <v>507</v>
      </c>
      <c r="C33" s="29"/>
      <c r="D33" s="29"/>
    </row>
    <row r="34" spans="1:4" ht="15">
      <c r="A34" s="21" t="s">
        <v>63</v>
      </c>
      <c r="B34" s="5" t="s">
        <v>508</v>
      </c>
      <c r="C34" s="29"/>
      <c r="D34" s="29"/>
    </row>
    <row r="35" spans="1:4" ht="15">
      <c r="A35" s="19" t="s">
        <v>509</v>
      </c>
      <c r="B35" s="19" t="s">
        <v>508</v>
      </c>
      <c r="C35" s="29"/>
      <c r="D35" s="29"/>
    </row>
    <row r="36" spans="1:4" ht="15">
      <c r="A36" s="19" t="s">
        <v>510</v>
      </c>
      <c r="B36" s="19" t="s">
        <v>508</v>
      </c>
      <c r="C36" s="29"/>
      <c r="D36" s="29"/>
    </row>
    <row r="37" spans="1:4" ht="15">
      <c r="A37" s="19" t="s">
        <v>511</v>
      </c>
      <c r="B37" s="19" t="s">
        <v>508</v>
      </c>
      <c r="C37" s="29"/>
      <c r="D37" s="29"/>
    </row>
    <row r="38" spans="1:4" ht="15">
      <c r="A38" s="19" t="s">
        <v>476</v>
      </c>
      <c r="B38" s="19" t="s">
        <v>508</v>
      </c>
      <c r="C38" s="29"/>
      <c r="D38" s="29"/>
    </row>
    <row r="39" spans="1:4" ht="15">
      <c r="A39" s="48" t="s">
        <v>64</v>
      </c>
      <c r="B39" s="49" t="s">
        <v>512</v>
      </c>
      <c r="C39" s="247">
        <v>0</v>
      </c>
      <c r="D39" s="247">
        <v>0</v>
      </c>
    </row>
    <row r="42" spans="1:4" ht="25.5">
      <c r="A42" s="45" t="s">
        <v>268</v>
      </c>
      <c r="B42" s="3" t="s">
        <v>337</v>
      </c>
      <c r="C42" s="78" t="s">
        <v>297</v>
      </c>
      <c r="D42" s="78" t="s">
        <v>298</v>
      </c>
    </row>
    <row r="43" spans="1:4" ht="15">
      <c r="A43" s="21" t="s">
        <v>128</v>
      </c>
      <c r="B43" s="5" t="s">
        <v>602</v>
      </c>
      <c r="C43" s="86"/>
      <c r="D43" s="86"/>
    </row>
    <row r="44" spans="1:4" ht="15">
      <c r="A44" s="56" t="s">
        <v>475</v>
      </c>
      <c r="B44" s="56" t="s">
        <v>602</v>
      </c>
      <c r="C44" s="86"/>
      <c r="D44" s="86"/>
    </row>
    <row r="45" spans="1:4" ht="30">
      <c r="A45" s="12" t="s">
        <v>603</v>
      </c>
      <c r="B45" s="5" t="s">
        <v>604</v>
      </c>
      <c r="C45" s="86"/>
      <c r="D45" s="86"/>
    </row>
    <row r="46" spans="1:4" ht="15">
      <c r="A46" s="21" t="s">
        <v>177</v>
      </c>
      <c r="B46" s="5" t="s">
        <v>605</v>
      </c>
      <c r="C46" s="86"/>
      <c r="D46" s="86"/>
    </row>
    <row r="47" spans="1:4" ht="15">
      <c r="A47" s="56" t="s">
        <v>475</v>
      </c>
      <c r="B47" s="56" t="s">
        <v>605</v>
      </c>
      <c r="C47" s="86"/>
      <c r="D47" s="86"/>
    </row>
    <row r="48" spans="1:4" ht="15">
      <c r="A48" s="11" t="s">
        <v>148</v>
      </c>
      <c r="B48" s="7" t="s">
        <v>606</v>
      </c>
      <c r="C48" s="86"/>
      <c r="D48" s="86"/>
    </row>
    <row r="49" spans="1:4" ht="15">
      <c r="A49" s="12" t="s">
        <v>178</v>
      </c>
      <c r="B49" s="5" t="s">
        <v>607</v>
      </c>
      <c r="C49" s="86"/>
      <c r="D49" s="86"/>
    </row>
    <row r="50" spans="1:4" ht="15">
      <c r="A50" s="56" t="s">
        <v>483</v>
      </c>
      <c r="B50" s="56" t="s">
        <v>607</v>
      </c>
      <c r="C50" s="86"/>
      <c r="D50" s="86"/>
    </row>
    <row r="51" spans="1:4" ht="15">
      <c r="A51" s="21" t="s">
        <v>608</v>
      </c>
      <c r="B51" s="5" t="s">
        <v>609</v>
      </c>
      <c r="C51" s="86"/>
      <c r="D51" s="86"/>
    </row>
    <row r="52" spans="1:4" ht="15">
      <c r="A52" s="13" t="s">
        <v>179</v>
      </c>
      <c r="B52" s="5" t="s">
        <v>610</v>
      </c>
      <c r="C52" s="86"/>
      <c r="D52" s="86"/>
    </row>
    <row r="53" spans="1:4" ht="15">
      <c r="A53" s="56" t="s">
        <v>484</v>
      </c>
      <c r="B53" s="56" t="s">
        <v>610</v>
      </c>
      <c r="C53" s="86"/>
      <c r="D53" s="86"/>
    </row>
    <row r="54" spans="1:4" ht="15">
      <c r="A54" s="21" t="s">
        <v>611</v>
      </c>
      <c r="B54" s="5" t="s">
        <v>612</v>
      </c>
      <c r="C54" s="86"/>
      <c r="D54" s="86"/>
    </row>
    <row r="55" spans="1:4" ht="15">
      <c r="A55" s="22" t="s">
        <v>149</v>
      </c>
      <c r="B55" s="7" t="s">
        <v>613</v>
      </c>
      <c r="C55" s="86"/>
      <c r="D55" s="86"/>
    </row>
    <row r="56" spans="1:4" ht="15">
      <c r="A56" s="22" t="s">
        <v>617</v>
      </c>
      <c r="B56" s="7" t="s">
        <v>618</v>
      </c>
      <c r="C56" s="86"/>
      <c r="D56" s="86"/>
    </row>
    <row r="57" spans="1:4" ht="15">
      <c r="A57" s="22" t="s">
        <v>619</v>
      </c>
      <c r="B57" s="7" t="s">
        <v>620</v>
      </c>
      <c r="C57" s="86"/>
      <c r="D57" s="86"/>
    </row>
    <row r="58" spans="1:4" ht="15">
      <c r="A58" s="22" t="s">
        <v>623</v>
      </c>
      <c r="B58" s="7" t="s">
        <v>624</v>
      </c>
      <c r="C58" s="86"/>
      <c r="D58" s="86"/>
    </row>
    <row r="59" spans="1:4" ht="15">
      <c r="A59" s="11" t="s">
        <v>278</v>
      </c>
      <c r="B59" s="7" t="s">
        <v>625</v>
      </c>
      <c r="C59" s="86"/>
      <c r="D59" s="86"/>
    </row>
    <row r="60" spans="1:4" ht="15">
      <c r="A60" s="15" t="s">
        <v>626</v>
      </c>
      <c r="B60" s="7" t="s">
        <v>625</v>
      </c>
      <c r="C60" s="86"/>
      <c r="D60" s="86"/>
    </row>
    <row r="61" spans="1:4" ht="15">
      <c r="A61" s="81" t="s">
        <v>151</v>
      </c>
      <c r="B61" s="49" t="s">
        <v>627</v>
      </c>
      <c r="C61" s="85">
        <v>0</v>
      </c>
      <c r="D61" s="85">
        <v>0</v>
      </c>
    </row>
    <row r="62" spans="1:4" ht="15">
      <c r="A62" s="12" t="s">
        <v>628</v>
      </c>
      <c r="B62" s="5" t="s">
        <v>629</v>
      </c>
      <c r="C62" s="85"/>
      <c r="D62" s="85"/>
    </row>
    <row r="63" spans="1:4" ht="15">
      <c r="A63" s="13" t="s">
        <v>630</v>
      </c>
      <c r="B63" s="5" t="s">
        <v>631</v>
      </c>
      <c r="C63" s="85"/>
      <c r="D63" s="85"/>
    </row>
    <row r="64" spans="1:4" ht="15">
      <c r="A64" s="21" t="s">
        <v>0</v>
      </c>
      <c r="B64" s="5" t="s">
        <v>1</v>
      </c>
      <c r="C64" s="85"/>
      <c r="D64" s="85"/>
    </row>
    <row r="65" spans="1:4" ht="15">
      <c r="A65" s="21" t="s">
        <v>133</v>
      </c>
      <c r="B65" s="5" t="s">
        <v>2</v>
      </c>
      <c r="C65" s="85"/>
      <c r="D65" s="85"/>
    </row>
    <row r="66" spans="1:4" ht="15">
      <c r="A66" s="56" t="s">
        <v>509</v>
      </c>
      <c r="B66" s="56" t="s">
        <v>2</v>
      </c>
      <c r="C66" s="85"/>
      <c r="D66" s="85"/>
    </row>
    <row r="67" spans="1:4" ht="15">
      <c r="A67" s="56" t="s">
        <v>510</v>
      </c>
      <c r="B67" s="56" t="s">
        <v>2</v>
      </c>
      <c r="C67" s="85"/>
      <c r="D67" s="85"/>
    </row>
    <row r="68" spans="1:4" ht="15">
      <c r="A68" s="57" t="s">
        <v>511</v>
      </c>
      <c r="B68" s="57" t="s">
        <v>2</v>
      </c>
      <c r="C68" s="85"/>
      <c r="D68" s="85"/>
    </row>
    <row r="69" spans="1:4" ht="15">
      <c r="A69" s="48" t="s">
        <v>152</v>
      </c>
      <c r="B69" s="49" t="s">
        <v>3</v>
      </c>
      <c r="C69" s="85">
        <v>0</v>
      </c>
      <c r="D69" s="85"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" sqref="A1:H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6" width="22.7109375" style="0" customWidth="1"/>
    <col min="7" max="7" width="22.57421875" style="0" customWidth="1"/>
    <col min="8" max="8" width="19.57421875" style="0" customWidth="1"/>
  </cols>
  <sheetData>
    <row r="1" spans="1:8" ht="23.25" customHeight="1">
      <c r="A1" s="318" t="s">
        <v>922</v>
      </c>
      <c r="B1" s="319"/>
      <c r="C1" s="319"/>
      <c r="D1" s="319"/>
      <c r="E1" s="319"/>
      <c r="F1" s="319"/>
      <c r="G1" s="319"/>
      <c r="H1" s="319"/>
    </row>
    <row r="2" spans="1:8" ht="25.5" customHeight="1">
      <c r="A2" s="340" t="s">
        <v>293</v>
      </c>
      <c r="B2" s="319"/>
      <c r="C2" s="319"/>
      <c r="D2" s="319"/>
      <c r="E2" s="319"/>
      <c r="F2" s="319"/>
      <c r="G2" s="319"/>
      <c r="H2" s="319"/>
    </row>
    <row r="3" spans="1:8" ht="21.75" customHeight="1">
      <c r="A3" s="79"/>
      <c r="B3" s="69"/>
      <c r="C3" s="69"/>
      <c r="D3" s="69"/>
      <c r="E3" s="69"/>
      <c r="F3" s="69"/>
      <c r="G3" s="69"/>
      <c r="H3" s="69"/>
    </row>
    <row r="4" spans="1:8" ht="20.25" customHeight="1">
      <c r="A4" s="4" t="s">
        <v>279</v>
      </c>
      <c r="H4" s="200" t="s">
        <v>691</v>
      </c>
    </row>
    <row r="5" spans="1:8" ht="45">
      <c r="A5" s="45" t="s">
        <v>268</v>
      </c>
      <c r="B5" s="3" t="s">
        <v>337</v>
      </c>
      <c r="C5" s="204" t="s">
        <v>703</v>
      </c>
      <c r="D5" s="62" t="s">
        <v>34</v>
      </c>
      <c r="E5" s="204" t="s">
        <v>704</v>
      </c>
      <c r="F5" s="62" t="s">
        <v>36</v>
      </c>
      <c r="G5" s="62" t="s">
        <v>37</v>
      </c>
      <c r="H5" s="45" t="s">
        <v>292</v>
      </c>
    </row>
    <row r="6" spans="1:8" ht="26.25" customHeight="1">
      <c r="A6" s="77" t="s">
        <v>290</v>
      </c>
      <c r="B6" s="5" t="s">
        <v>495</v>
      </c>
      <c r="C6" s="292">
        <v>133153</v>
      </c>
      <c r="D6" s="292">
        <v>17035</v>
      </c>
      <c r="E6" s="292">
        <v>152061</v>
      </c>
      <c r="F6" s="292">
        <v>26356</v>
      </c>
      <c r="G6" s="292">
        <v>33287</v>
      </c>
      <c r="H6" s="292">
        <f>SUM(C6:G6)</f>
        <v>361892</v>
      </c>
    </row>
    <row r="7" spans="1:8" ht="26.25" customHeight="1">
      <c r="A7" s="77" t="s">
        <v>291</v>
      </c>
      <c r="B7" s="5" t="s">
        <v>495</v>
      </c>
      <c r="C7" s="292"/>
      <c r="D7" s="292"/>
      <c r="E7" s="292"/>
      <c r="F7" s="292"/>
      <c r="G7" s="292"/>
      <c r="H7" s="292"/>
    </row>
    <row r="8" spans="1:8" ht="22.5" customHeight="1">
      <c r="A8" s="45" t="s">
        <v>294</v>
      </c>
      <c r="B8" s="45"/>
      <c r="C8" s="292">
        <f aca="true" t="shared" si="0" ref="C8:H8">SUM(C6:C7)</f>
        <v>133153</v>
      </c>
      <c r="D8" s="292">
        <f t="shared" si="0"/>
        <v>17035</v>
      </c>
      <c r="E8" s="292">
        <f t="shared" si="0"/>
        <v>152061</v>
      </c>
      <c r="F8" s="292">
        <f t="shared" si="0"/>
        <v>26356</v>
      </c>
      <c r="G8" s="292">
        <f t="shared" si="0"/>
        <v>33287</v>
      </c>
      <c r="H8" s="293">
        <f t="shared" si="0"/>
        <v>361892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A1" sqref="A1:C2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18" t="s">
        <v>922</v>
      </c>
      <c r="B1" s="325"/>
      <c r="C1" s="325"/>
    </row>
    <row r="2" spans="1:3" ht="26.25" customHeight="1">
      <c r="A2" s="313" t="s">
        <v>309</v>
      </c>
      <c r="B2" s="313"/>
      <c r="C2" s="313"/>
    </row>
    <row r="3" spans="1:3" ht="18.75" customHeight="1">
      <c r="A3" s="79"/>
      <c r="B3" s="82"/>
      <c r="C3" s="82"/>
    </row>
    <row r="4" spans="1:2" ht="23.25" customHeight="1">
      <c r="A4" s="4" t="s">
        <v>279</v>
      </c>
      <c r="B4" s="200" t="s">
        <v>692</v>
      </c>
    </row>
    <row r="5" spans="1:3" ht="25.5">
      <c r="A5" s="45" t="s">
        <v>268</v>
      </c>
      <c r="B5" s="3" t="s">
        <v>337</v>
      </c>
      <c r="C5" s="78" t="s">
        <v>295</v>
      </c>
    </row>
    <row r="6" spans="1:3" ht="15">
      <c r="A6" s="12" t="s">
        <v>15</v>
      </c>
      <c r="B6" s="6" t="s">
        <v>416</v>
      </c>
      <c r="C6" s="86"/>
    </row>
    <row r="7" spans="1:3" ht="15">
      <c r="A7" s="12" t="s">
        <v>16</v>
      </c>
      <c r="B7" s="6" t="s">
        <v>416</v>
      </c>
      <c r="C7" s="86"/>
    </row>
    <row r="8" spans="1:3" ht="15">
      <c r="A8" s="12" t="s">
        <v>17</v>
      </c>
      <c r="B8" s="6" t="s">
        <v>416</v>
      </c>
      <c r="C8" s="86"/>
    </row>
    <row r="9" spans="1:3" ht="15">
      <c r="A9" s="12" t="s">
        <v>18</v>
      </c>
      <c r="B9" s="6" t="s">
        <v>416</v>
      </c>
      <c r="C9" s="86"/>
    </row>
    <row r="10" spans="1:3" ht="15">
      <c r="A10" s="13" t="s">
        <v>19</v>
      </c>
      <c r="B10" s="6" t="s">
        <v>416</v>
      </c>
      <c r="C10" s="86"/>
    </row>
    <row r="11" spans="1:3" ht="15">
      <c r="A11" s="13" t="s">
        <v>20</v>
      </c>
      <c r="B11" s="6" t="s">
        <v>416</v>
      </c>
      <c r="C11" s="86"/>
    </row>
    <row r="12" spans="1:3" ht="15">
      <c r="A12" s="15" t="s">
        <v>303</v>
      </c>
      <c r="B12" s="14" t="s">
        <v>416</v>
      </c>
      <c r="C12" s="85">
        <f>SUM(C10:C11)</f>
        <v>0</v>
      </c>
    </row>
    <row r="13" spans="1:3" ht="15">
      <c r="A13" s="12" t="s">
        <v>21</v>
      </c>
      <c r="B13" s="6" t="s">
        <v>417</v>
      </c>
      <c r="C13" s="86"/>
    </row>
    <row r="14" spans="1:3" ht="15">
      <c r="A14" s="16" t="s">
        <v>302</v>
      </c>
      <c r="B14" s="14" t="s">
        <v>417</v>
      </c>
      <c r="C14" s="85">
        <f>SUM(C13)</f>
        <v>0</v>
      </c>
    </row>
    <row r="15" spans="1:3" ht="15">
      <c r="A15" s="12" t="s">
        <v>22</v>
      </c>
      <c r="B15" s="6" t="s">
        <v>418</v>
      </c>
      <c r="C15" s="86"/>
    </row>
    <row r="16" spans="1:3" ht="15">
      <c r="A16" s="12" t="s">
        <v>23</v>
      </c>
      <c r="B16" s="6" t="s">
        <v>418</v>
      </c>
      <c r="C16" s="86"/>
    </row>
    <row r="17" spans="1:3" ht="15">
      <c r="A17" s="13" t="s">
        <v>24</v>
      </c>
      <c r="B17" s="6" t="s">
        <v>418</v>
      </c>
      <c r="C17" s="86"/>
    </row>
    <row r="18" spans="1:3" ht="15">
      <c r="A18" s="13" t="s">
        <v>25</v>
      </c>
      <c r="B18" s="6" t="s">
        <v>418</v>
      </c>
      <c r="C18" s="86"/>
    </row>
    <row r="19" spans="1:3" ht="15">
      <c r="A19" s="13" t="s">
        <v>26</v>
      </c>
      <c r="B19" s="6" t="s">
        <v>418</v>
      </c>
      <c r="C19" s="86"/>
    </row>
    <row r="20" spans="1:3" ht="30">
      <c r="A20" s="17" t="s">
        <v>27</v>
      </c>
      <c r="B20" s="6" t="s">
        <v>418</v>
      </c>
      <c r="C20" s="86"/>
    </row>
    <row r="21" spans="1:3" ht="15">
      <c r="A21" s="11" t="s">
        <v>301</v>
      </c>
      <c r="B21" s="14" t="s">
        <v>418</v>
      </c>
      <c r="C21" s="85">
        <f>SUM(C17:C20)</f>
        <v>0</v>
      </c>
    </row>
    <row r="22" spans="1:3" ht="15">
      <c r="A22" s="12" t="s">
        <v>28</v>
      </c>
      <c r="B22" s="6" t="s">
        <v>419</v>
      </c>
      <c r="C22" s="86"/>
    </row>
    <row r="23" spans="1:3" ht="15">
      <c r="A23" s="12" t="s">
        <v>29</v>
      </c>
      <c r="B23" s="6" t="s">
        <v>419</v>
      </c>
      <c r="C23" s="86"/>
    </row>
    <row r="24" spans="1:3" ht="15">
      <c r="A24" s="11" t="s">
        <v>300</v>
      </c>
      <c r="B24" s="8" t="s">
        <v>419</v>
      </c>
      <c r="C24" s="86"/>
    </row>
    <row r="25" spans="1:3" ht="15">
      <c r="A25" s="13" t="s">
        <v>886</v>
      </c>
      <c r="B25" s="6" t="s">
        <v>420</v>
      </c>
      <c r="C25" s="86">
        <v>5000</v>
      </c>
    </row>
    <row r="26" spans="1:3" ht="15">
      <c r="A26" s="11" t="s">
        <v>38</v>
      </c>
      <c r="B26" s="14" t="s">
        <v>420</v>
      </c>
      <c r="C26" s="85">
        <f>SUM(C22:C25)</f>
        <v>5000</v>
      </c>
    </row>
    <row r="27" spans="1:3" ht="15.75">
      <c r="A27" s="18" t="s">
        <v>39</v>
      </c>
      <c r="B27" s="9" t="s">
        <v>421</v>
      </c>
      <c r="C27" s="85">
        <v>7000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83">
      <selection activeCell="A1" sqref="A1:C11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318" t="s">
        <v>922</v>
      </c>
      <c r="B1" s="319"/>
      <c r="C1" s="319"/>
    </row>
    <row r="2" spans="1:3" ht="27" customHeight="1">
      <c r="A2" s="313" t="s">
        <v>306</v>
      </c>
      <c r="B2" s="319"/>
      <c r="C2" s="319"/>
    </row>
    <row r="3" spans="1:3" ht="19.5" customHeight="1">
      <c r="A3" s="68"/>
      <c r="B3" s="69"/>
      <c r="C3" s="69"/>
    </row>
    <row r="4" spans="1:2" ht="15">
      <c r="A4" s="4" t="s">
        <v>635</v>
      </c>
      <c r="B4" s="200" t="s">
        <v>693</v>
      </c>
    </row>
    <row r="5" spans="1:3" ht="25.5">
      <c r="A5" s="45" t="s">
        <v>268</v>
      </c>
      <c r="B5" s="3" t="s">
        <v>337</v>
      </c>
      <c r="C5" s="78" t="s">
        <v>295</v>
      </c>
    </row>
    <row r="6" spans="1:3" ht="15">
      <c r="A6" s="13" t="s">
        <v>216</v>
      </c>
      <c r="B6" s="6" t="s">
        <v>427</v>
      </c>
      <c r="C6" s="86"/>
    </row>
    <row r="7" spans="1:3" ht="15">
      <c r="A7" s="13" t="s">
        <v>217</v>
      </c>
      <c r="B7" s="6" t="s">
        <v>427</v>
      </c>
      <c r="C7" s="86"/>
    </row>
    <row r="8" spans="1:3" ht="15">
      <c r="A8" s="13" t="s">
        <v>218</v>
      </c>
      <c r="B8" s="6" t="s">
        <v>427</v>
      </c>
      <c r="C8" s="86"/>
    </row>
    <row r="9" spans="1:3" ht="15">
      <c r="A9" s="13" t="s">
        <v>219</v>
      </c>
      <c r="B9" s="6" t="s">
        <v>427</v>
      </c>
      <c r="C9" s="86"/>
    </row>
    <row r="10" spans="1:3" ht="15">
      <c r="A10" s="13" t="s">
        <v>220</v>
      </c>
      <c r="B10" s="6" t="s">
        <v>427</v>
      </c>
      <c r="C10" s="86"/>
    </row>
    <row r="11" spans="1:3" ht="15">
      <c r="A11" s="13" t="s">
        <v>221</v>
      </c>
      <c r="B11" s="6" t="s">
        <v>427</v>
      </c>
      <c r="C11" s="86"/>
    </row>
    <row r="12" spans="1:3" ht="15">
      <c r="A12" s="13" t="s">
        <v>222</v>
      </c>
      <c r="B12" s="6" t="s">
        <v>427</v>
      </c>
      <c r="C12" s="86"/>
    </row>
    <row r="13" spans="1:3" ht="15">
      <c r="A13" s="13" t="s">
        <v>223</v>
      </c>
      <c r="B13" s="6" t="s">
        <v>427</v>
      </c>
      <c r="C13" s="86"/>
    </row>
    <row r="14" spans="1:3" ht="15">
      <c r="A14" s="13" t="s">
        <v>224</v>
      </c>
      <c r="B14" s="6" t="s">
        <v>427</v>
      </c>
      <c r="C14" s="86"/>
    </row>
    <row r="15" spans="1:3" ht="15">
      <c r="A15" s="13" t="s">
        <v>225</v>
      </c>
      <c r="B15" s="6" t="s">
        <v>427</v>
      </c>
      <c r="C15" s="86"/>
    </row>
    <row r="16" spans="1:3" ht="25.5">
      <c r="A16" s="11" t="s">
        <v>40</v>
      </c>
      <c r="B16" s="8" t="s">
        <v>427</v>
      </c>
      <c r="C16" s="86"/>
    </row>
    <row r="17" spans="1:3" ht="15">
      <c r="A17" s="13" t="s">
        <v>216</v>
      </c>
      <c r="B17" s="6" t="s">
        <v>428</v>
      </c>
      <c r="C17" s="86"/>
    </row>
    <row r="18" spans="1:3" ht="15">
      <c r="A18" s="13" t="s">
        <v>217</v>
      </c>
      <c r="B18" s="6" t="s">
        <v>428</v>
      </c>
      <c r="C18" s="86"/>
    </row>
    <row r="19" spans="1:3" ht="15">
      <c r="A19" s="13" t="s">
        <v>218</v>
      </c>
      <c r="B19" s="6" t="s">
        <v>428</v>
      </c>
      <c r="C19" s="86"/>
    </row>
    <row r="20" spans="1:3" ht="15">
      <c r="A20" s="13" t="s">
        <v>219</v>
      </c>
      <c r="B20" s="6" t="s">
        <v>428</v>
      </c>
      <c r="C20" s="86"/>
    </row>
    <row r="21" spans="1:3" ht="15">
      <c r="A21" s="13" t="s">
        <v>220</v>
      </c>
      <c r="B21" s="6" t="s">
        <v>428</v>
      </c>
      <c r="C21" s="86"/>
    </row>
    <row r="22" spans="1:3" ht="15">
      <c r="A22" s="13" t="s">
        <v>221</v>
      </c>
      <c r="B22" s="6" t="s">
        <v>428</v>
      </c>
      <c r="C22" s="86"/>
    </row>
    <row r="23" spans="1:3" ht="15">
      <c r="A23" s="13" t="s">
        <v>222</v>
      </c>
      <c r="B23" s="6" t="s">
        <v>428</v>
      </c>
      <c r="C23" s="86"/>
    </row>
    <row r="24" spans="1:3" ht="15">
      <c r="A24" s="13" t="s">
        <v>223</v>
      </c>
      <c r="B24" s="6" t="s">
        <v>428</v>
      </c>
      <c r="C24" s="86"/>
    </row>
    <row r="25" spans="1:3" ht="15">
      <c r="A25" s="13" t="s">
        <v>224</v>
      </c>
      <c r="B25" s="6" t="s">
        <v>428</v>
      </c>
      <c r="C25" s="86"/>
    </row>
    <row r="26" spans="1:3" ht="15">
      <c r="A26" s="13" t="s">
        <v>225</v>
      </c>
      <c r="B26" s="6" t="s">
        <v>428</v>
      </c>
      <c r="C26" s="86"/>
    </row>
    <row r="27" spans="1:3" ht="25.5">
      <c r="A27" s="11" t="s">
        <v>41</v>
      </c>
      <c r="B27" s="8" t="s">
        <v>428</v>
      </c>
      <c r="C27" s="86"/>
    </row>
    <row r="28" spans="1:3" ht="15">
      <c r="A28" s="13" t="s">
        <v>216</v>
      </c>
      <c r="B28" s="6" t="s">
        <v>429</v>
      </c>
      <c r="C28" s="86"/>
    </row>
    <row r="29" spans="1:3" ht="15">
      <c r="A29" s="13" t="s">
        <v>217</v>
      </c>
      <c r="B29" s="6" t="s">
        <v>429</v>
      </c>
      <c r="C29" s="86"/>
    </row>
    <row r="30" spans="1:3" ht="15">
      <c r="A30" s="13" t="s">
        <v>218</v>
      </c>
      <c r="B30" s="6" t="s">
        <v>429</v>
      </c>
      <c r="C30" s="86"/>
    </row>
    <row r="31" spans="1:3" ht="15">
      <c r="A31" s="13" t="s">
        <v>219</v>
      </c>
      <c r="B31" s="6" t="s">
        <v>429</v>
      </c>
      <c r="C31" s="86"/>
    </row>
    <row r="32" spans="1:3" ht="15">
      <c r="A32" s="13" t="s">
        <v>220</v>
      </c>
      <c r="B32" s="6" t="s">
        <v>429</v>
      </c>
      <c r="C32" s="86"/>
    </row>
    <row r="33" spans="1:3" ht="15">
      <c r="A33" s="13" t="s">
        <v>221</v>
      </c>
      <c r="B33" s="6" t="s">
        <v>429</v>
      </c>
      <c r="C33" s="86"/>
    </row>
    <row r="34" spans="1:3" ht="15">
      <c r="A34" s="13" t="s">
        <v>222</v>
      </c>
      <c r="B34" s="6" t="s">
        <v>429</v>
      </c>
      <c r="C34" s="86"/>
    </row>
    <row r="35" spans="1:3" ht="15">
      <c r="A35" s="13" t="s">
        <v>223</v>
      </c>
      <c r="B35" s="6" t="s">
        <v>429</v>
      </c>
      <c r="C35" s="86">
        <v>95329</v>
      </c>
    </row>
    <row r="36" spans="1:3" ht="15">
      <c r="A36" s="13" t="s">
        <v>224</v>
      </c>
      <c r="B36" s="6" t="s">
        <v>429</v>
      </c>
      <c r="C36" s="86">
        <v>250</v>
      </c>
    </row>
    <row r="37" spans="1:3" ht="15">
      <c r="A37" s="13" t="s">
        <v>225</v>
      </c>
      <c r="B37" s="6" t="s">
        <v>429</v>
      </c>
      <c r="C37" s="86"/>
    </row>
    <row r="38" spans="1:3" ht="15">
      <c r="A38" s="11" t="s">
        <v>42</v>
      </c>
      <c r="B38" s="8" t="s">
        <v>429</v>
      </c>
      <c r="C38" s="45">
        <f>SUM(C28:C37)</f>
        <v>95579</v>
      </c>
    </row>
    <row r="39" spans="1:3" ht="15">
      <c r="A39" s="13" t="s">
        <v>226</v>
      </c>
      <c r="B39" s="5" t="s">
        <v>431</v>
      </c>
      <c r="C39" s="86"/>
    </row>
    <row r="40" spans="1:3" ht="15">
      <c r="A40" s="13" t="s">
        <v>227</v>
      </c>
      <c r="B40" s="5" t="s">
        <v>431</v>
      </c>
      <c r="C40" s="86"/>
    </row>
    <row r="41" spans="1:3" ht="15">
      <c r="A41" s="13" t="s">
        <v>228</v>
      </c>
      <c r="B41" s="5" t="s">
        <v>431</v>
      </c>
      <c r="C41" s="86"/>
    </row>
    <row r="42" spans="1:3" ht="15">
      <c r="A42" s="5" t="s">
        <v>229</v>
      </c>
      <c r="B42" s="5" t="s">
        <v>431</v>
      </c>
      <c r="C42" s="86"/>
    </row>
    <row r="43" spans="1:3" ht="15">
      <c r="A43" s="5" t="s">
        <v>230</v>
      </c>
      <c r="B43" s="5" t="s">
        <v>431</v>
      </c>
      <c r="C43" s="86"/>
    </row>
    <row r="44" spans="1:3" ht="15">
      <c r="A44" s="5" t="s">
        <v>231</v>
      </c>
      <c r="B44" s="5" t="s">
        <v>431</v>
      </c>
      <c r="C44" s="86"/>
    </row>
    <row r="45" spans="1:3" ht="15">
      <c r="A45" s="13" t="s">
        <v>232</v>
      </c>
      <c r="B45" s="5" t="s">
        <v>431</v>
      </c>
      <c r="C45" s="86"/>
    </row>
    <row r="46" spans="1:3" ht="15">
      <c r="A46" s="13" t="s">
        <v>233</v>
      </c>
      <c r="B46" s="5" t="s">
        <v>431</v>
      </c>
      <c r="C46" s="86"/>
    </row>
    <row r="47" spans="1:3" ht="15">
      <c r="A47" s="13" t="s">
        <v>234</v>
      </c>
      <c r="B47" s="5" t="s">
        <v>431</v>
      </c>
      <c r="C47" s="86"/>
    </row>
    <row r="48" spans="1:3" ht="15">
      <c r="A48" s="13" t="s">
        <v>235</v>
      </c>
      <c r="B48" s="5" t="s">
        <v>431</v>
      </c>
      <c r="C48" s="86"/>
    </row>
    <row r="49" spans="1:3" ht="25.5">
      <c r="A49" s="11" t="s">
        <v>43</v>
      </c>
      <c r="B49" s="8" t="s">
        <v>431</v>
      </c>
      <c r="C49" s="86"/>
    </row>
    <row r="50" spans="1:3" ht="15">
      <c r="A50" s="13" t="s">
        <v>226</v>
      </c>
      <c r="B50" s="5" t="s">
        <v>437</v>
      </c>
      <c r="C50" s="86"/>
    </row>
    <row r="51" spans="1:3" ht="15">
      <c r="A51" s="13" t="s">
        <v>227</v>
      </c>
      <c r="B51" s="5" t="s">
        <v>437</v>
      </c>
      <c r="C51" s="86">
        <v>27827</v>
      </c>
    </row>
    <row r="52" spans="1:3" ht="15">
      <c r="A52" s="13" t="s">
        <v>228</v>
      </c>
      <c r="B52" s="5" t="s">
        <v>437</v>
      </c>
      <c r="C52" s="86"/>
    </row>
    <row r="53" spans="1:3" ht="15">
      <c r="A53" s="5" t="s">
        <v>229</v>
      </c>
      <c r="B53" s="5" t="s">
        <v>437</v>
      </c>
      <c r="C53" s="86"/>
    </row>
    <row r="54" spans="1:3" ht="15">
      <c r="A54" s="5" t="s">
        <v>230</v>
      </c>
      <c r="B54" s="5" t="s">
        <v>437</v>
      </c>
      <c r="C54" s="86"/>
    </row>
    <row r="55" spans="1:3" ht="15">
      <c r="A55" s="5" t="s">
        <v>231</v>
      </c>
      <c r="B55" s="5" t="s">
        <v>437</v>
      </c>
      <c r="C55" s="86"/>
    </row>
    <row r="56" spans="1:3" ht="15">
      <c r="A56" s="13" t="s">
        <v>232</v>
      </c>
      <c r="B56" s="5" t="s">
        <v>437</v>
      </c>
      <c r="C56" s="86"/>
    </row>
    <row r="57" spans="1:3" ht="15">
      <c r="A57" s="13" t="s">
        <v>236</v>
      </c>
      <c r="B57" s="5" t="s">
        <v>437</v>
      </c>
      <c r="C57" s="86"/>
    </row>
    <row r="58" spans="1:3" ht="15">
      <c r="A58" s="13" t="s">
        <v>234</v>
      </c>
      <c r="B58" s="5" t="s">
        <v>437</v>
      </c>
      <c r="C58" s="86"/>
    </row>
    <row r="59" spans="1:3" ht="15">
      <c r="A59" s="13" t="s">
        <v>235</v>
      </c>
      <c r="B59" s="5" t="s">
        <v>437</v>
      </c>
      <c r="C59" s="86"/>
    </row>
    <row r="60" spans="1:3" ht="15">
      <c r="A60" s="15" t="s">
        <v>44</v>
      </c>
      <c r="B60" s="8" t="s">
        <v>437</v>
      </c>
      <c r="C60" s="45">
        <f>SUM(C50:C59)</f>
        <v>27827</v>
      </c>
    </row>
    <row r="61" spans="1:3" ht="15">
      <c r="A61" s="13" t="s">
        <v>216</v>
      </c>
      <c r="B61" s="6" t="s">
        <v>464</v>
      </c>
      <c r="C61" s="86"/>
    </row>
    <row r="62" spans="1:3" ht="15">
      <c r="A62" s="13" t="s">
        <v>217</v>
      </c>
      <c r="B62" s="6" t="s">
        <v>464</v>
      </c>
      <c r="C62" s="86"/>
    </row>
    <row r="63" spans="1:3" ht="15">
      <c r="A63" s="13" t="s">
        <v>218</v>
      </c>
      <c r="B63" s="6" t="s">
        <v>464</v>
      </c>
      <c r="C63" s="86"/>
    </row>
    <row r="64" spans="1:3" ht="15">
      <c r="A64" s="13" t="s">
        <v>219</v>
      </c>
      <c r="B64" s="6" t="s">
        <v>464</v>
      </c>
      <c r="C64" s="86"/>
    </row>
    <row r="65" spans="1:3" ht="15">
      <c r="A65" s="13" t="s">
        <v>220</v>
      </c>
      <c r="B65" s="6" t="s">
        <v>464</v>
      </c>
      <c r="C65" s="86"/>
    </row>
    <row r="66" spans="1:3" ht="15">
      <c r="A66" s="13" t="s">
        <v>221</v>
      </c>
      <c r="B66" s="6" t="s">
        <v>464</v>
      </c>
      <c r="C66" s="86"/>
    </row>
    <row r="67" spans="1:3" ht="15">
      <c r="A67" s="13" t="s">
        <v>222</v>
      </c>
      <c r="B67" s="6" t="s">
        <v>464</v>
      </c>
      <c r="C67" s="86"/>
    </row>
    <row r="68" spans="1:3" ht="15">
      <c r="A68" s="13" t="s">
        <v>223</v>
      </c>
      <c r="B68" s="6" t="s">
        <v>464</v>
      </c>
      <c r="C68" s="86"/>
    </row>
    <row r="69" spans="1:3" ht="15">
      <c r="A69" s="13" t="s">
        <v>224</v>
      </c>
      <c r="B69" s="6" t="s">
        <v>464</v>
      </c>
      <c r="C69" s="86"/>
    </row>
    <row r="70" spans="1:3" ht="15">
      <c r="A70" s="13" t="s">
        <v>225</v>
      </c>
      <c r="B70" s="6" t="s">
        <v>464</v>
      </c>
      <c r="C70" s="86"/>
    </row>
    <row r="71" spans="1:3" ht="25.5">
      <c r="A71" s="11" t="s">
        <v>53</v>
      </c>
      <c r="B71" s="8" t="s">
        <v>464</v>
      </c>
      <c r="C71" s="86"/>
    </row>
    <row r="72" spans="1:3" ht="15">
      <c r="A72" s="13" t="s">
        <v>216</v>
      </c>
      <c r="B72" s="6" t="s">
        <v>465</v>
      </c>
      <c r="C72" s="86"/>
    </row>
    <row r="73" spans="1:3" ht="15">
      <c r="A73" s="13" t="s">
        <v>217</v>
      </c>
      <c r="B73" s="6" t="s">
        <v>465</v>
      </c>
      <c r="C73" s="86"/>
    </row>
    <row r="74" spans="1:3" ht="15">
      <c r="A74" s="13" t="s">
        <v>218</v>
      </c>
      <c r="B74" s="6" t="s">
        <v>465</v>
      </c>
      <c r="C74" s="86"/>
    </row>
    <row r="75" spans="1:3" ht="15">
      <c r="A75" s="13" t="s">
        <v>219</v>
      </c>
      <c r="B75" s="6" t="s">
        <v>465</v>
      </c>
      <c r="C75" s="86"/>
    </row>
    <row r="76" spans="1:3" ht="15">
      <c r="A76" s="13" t="s">
        <v>220</v>
      </c>
      <c r="B76" s="6" t="s">
        <v>465</v>
      </c>
      <c r="C76" s="86"/>
    </row>
    <row r="77" spans="1:3" ht="15">
      <c r="A77" s="13" t="s">
        <v>221</v>
      </c>
      <c r="B77" s="6" t="s">
        <v>465</v>
      </c>
      <c r="C77" s="86"/>
    </row>
    <row r="78" spans="1:3" ht="15">
      <c r="A78" s="13" t="s">
        <v>222</v>
      </c>
      <c r="B78" s="6" t="s">
        <v>465</v>
      </c>
      <c r="C78" s="86"/>
    </row>
    <row r="79" spans="1:3" ht="15">
      <c r="A79" s="13" t="s">
        <v>223</v>
      </c>
      <c r="B79" s="6" t="s">
        <v>465</v>
      </c>
      <c r="C79" s="86"/>
    </row>
    <row r="80" spans="1:3" ht="15">
      <c r="A80" s="13" t="s">
        <v>224</v>
      </c>
      <c r="B80" s="6" t="s">
        <v>465</v>
      </c>
      <c r="C80" s="86"/>
    </row>
    <row r="81" spans="1:3" ht="15">
      <c r="A81" s="13" t="s">
        <v>225</v>
      </c>
      <c r="B81" s="6" t="s">
        <v>465</v>
      </c>
      <c r="C81" s="86"/>
    </row>
    <row r="82" spans="1:3" ht="25.5">
      <c r="A82" s="11" t="s">
        <v>52</v>
      </c>
      <c r="B82" s="8" t="s">
        <v>465</v>
      </c>
      <c r="C82" s="86"/>
    </row>
    <row r="83" spans="1:3" ht="15">
      <c r="A83" s="13" t="s">
        <v>216</v>
      </c>
      <c r="B83" s="6" t="s">
        <v>466</v>
      </c>
      <c r="C83" s="86"/>
    </row>
    <row r="84" spans="1:3" ht="15">
      <c r="A84" s="13" t="s">
        <v>217</v>
      </c>
      <c r="B84" s="6" t="s">
        <v>466</v>
      </c>
      <c r="C84" s="86"/>
    </row>
    <row r="85" spans="1:3" ht="15">
      <c r="A85" s="13" t="s">
        <v>218</v>
      </c>
      <c r="B85" s="6" t="s">
        <v>466</v>
      </c>
      <c r="C85" s="86"/>
    </row>
    <row r="86" spans="1:3" ht="15">
      <c r="A86" s="13" t="s">
        <v>219</v>
      </c>
      <c r="B86" s="6" t="s">
        <v>466</v>
      </c>
      <c r="C86" s="86"/>
    </row>
    <row r="87" spans="1:3" ht="15">
      <c r="A87" s="13" t="s">
        <v>220</v>
      </c>
      <c r="B87" s="6" t="s">
        <v>466</v>
      </c>
      <c r="C87" s="86"/>
    </row>
    <row r="88" spans="1:3" ht="15">
      <c r="A88" s="13" t="s">
        <v>221</v>
      </c>
      <c r="B88" s="6" t="s">
        <v>466</v>
      </c>
      <c r="C88" s="86"/>
    </row>
    <row r="89" spans="1:3" ht="15">
      <c r="A89" s="13" t="s">
        <v>222</v>
      </c>
      <c r="B89" s="6" t="s">
        <v>466</v>
      </c>
      <c r="C89" s="86"/>
    </row>
    <row r="90" spans="1:3" ht="15">
      <c r="A90" s="13" t="s">
        <v>223</v>
      </c>
      <c r="B90" s="6" t="s">
        <v>466</v>
      </c>
      <c r="C90" s="86"/>
    </row>
    <row r="91" spans="1:3" ht="15">
      <c r="A91" s="13" t="s">
        <v>224</v>
      </c>
      <c r="B91" s="6" t="s">
        <v>466</v>
      </c>
      <c r="C91" s="86"/>
    </row>
    <row r="92" spans="1:3" ht="15">
      <c r="A92" s="13" t="s">
        <v>225</v>
      </c>
      <c r="B92" s="6" t="s">
        <v>466</v>
      </c>
      <c r="C92" s="86"/>
    </row>
    <row r="93" spans="1:3" ht="15">
      <c r="A93" s="11" t="s">
        <v>51</v>
      </c>
      <c r="B93" s="8" t="s">
        <v>466</v>
      </c>
      <c r="C93" s="86"/>
    </row>
    <row r="94" spans="1:3" ht="15">
      <c r="A94" s="13" t="s">
        <v>226</v>
      </c>
      <c r="B94" s="5" t="s">
        <v>468</v>
      </c>
      <c r="C94" s="86"/>
    </row>
    <row r="95" spans="1:3" ht="15">
      <c r="A95" s="13" t="s">
        <v>227</v>
      </c>
      <c r="B95" s="6" t="s">
        <v>468</v>
      </c>
      <c r="C95" s="86"/>
    </row>
    <row r="96" spans="1:3" ht="15">
      <c r="A96" s="13" t="s">
        <v>228</v>
      </c>
      <c r="B96" s="5" t="s">
        <v>468</v>
      </c>
      <c r="C96" s="86"/>
    </row>
    <row r="97" spans="1:3" ht="15">
      <c r="A97" s="5" t="s">
        <v>229</v>
      </c>
      <c r="B97" s="6" t="s">
        <v>468</v>
      </c>
      <c r="C97" s="86"/>
    </row>
    <row r="98" spans="1:3" ht="15">
      <c r="A98" s="5" t="s">
        <v>230</v>
      </c>
      <c r="B98" s="5" t="s">
        <v>468</v>
      </c>
      <c r="C98" s="86"/>
    </row>
    <row r="99" spans="1:3" ht="15">
      <c r="A99" s="5" t="s">
        <v>231</v>
      </c>
      <c r="B99" s="6" t="s">
        <v>468</v>
      </c>
      <c r="C99" s="86"/>
    </row>
    <row r="100" spans="1:3" ht="15">
      <c r="A100" s="13" t="s">
        <v>232</v>
      </c>
      <c r="B100" s="5" t="s">
        <v>468</v>
      </c>
      <c r="C100" s="86"/>
    </row>
    <row r="101" spans="1:3" ht="15">
      <c r="A101" s="13" t="s">
        <v>236</v>
      </c>
      <c r="B101" s="6" t="s">
        <v>468</v>
      </c>
      <c r="C101" s="86"/>
    </row>
    <row r="102" spans="1:3" ht="15">
      <c r="A102" s="13" t="s">
        <v>234</v>
      </c>
      <c r="B102" s="5" t="s">
        <v>468</v>
      </c>
      <c r="C102" s="86"/>
    </row>
    <row r="103" spans="1:3" ht="15">
      <c r="A103" s="13" t="s">
        <v>235</v>
      </c>
      <c r="B103" s="6" t="s">
        <v>468</v>
      </c>
      <c r="C103" s="86"/>
    </row>
    <row r="104" spans="1:3" ht="25.5">
      <c r="A104" s="11" t="s">
        <v>50</v>
      </c>
      <c r="B104" s="8" t="s">
        <v>468</v>
      </c>
      <c r="C104" s="86"/>
    </row>
    <row r="105" spans="1:3" ht="15">
      <c r="A105" s="13" t="s">
        <v>226</v>
      </c>
      <c r="B105" s="5" t="s">
        <v>471</v>
      </c>
      <c r="C105" s="86"/>
    </row>
    <row r="106" spans="1:3" ht="15">
      <c r="A106" s="13" t="s">
        <v>227</v>
      </c>
      <c r="B106" s="5" t="s">
        <v>471</v>
      </c>
      <c r="C106" s="86"/>
    </row>
    <row r="107" spans="1:3" ht="15">
      <c r="A107" s="13" t="s">
        <v>228</v>
      </c>
      <c r="B107" s="5" t="s">
        <v>471</v>
      </c>
      <c r="C107" s="86"/>
    </row>
    <row r="108" spans="1:3" ht="15">
      <c r="A108" s="5" t="s">
        <v>229</v>
      </c>
      <c r="B108" s="5" t="s">
        <v>471</v>
      </c>
      <c r="C108" s="86"/>
    </row>
    <row r="109" spans="1:3" ht="15">
      <c r="A109" s="5" t="s">
        <v>230</v>
      </c>
      <c r="B109" s="5" t="s">
        <v>471</v>
      </c>
      <c r="C109" s="86"/>
    </row>
    <row r="110" spans="1:3" ht="15">
      <c r="A110" s="5" t="s">
        <v>231</v>
      </c>
      <c r="B110" s="5" t="s">
        <v>471</v>
      </c>
      <c r="C110" s="86"/>
    </row>
    <row r="111" spans="1:3" ht="15">
      <c r="A111" s="13" t="s">
        <v>232</v>
      </c>
      <c r="B111" s="5" t="s">
        <v>471</v>
      </c>
      <c r="C111" s="86"/>
    </row>
    <row r="112" spans="1:3" ht="15">
      <c r="A112" s="13" t="s">
        <v>236</v>
      </c>
      <c r="B112" s="5" t="s">
        <v>471</v>
      </c>
      <c r="C112" s="86"/>
    </row>
    <row r="113" spans="1:3" ht="15">
      <c r="A113" s="13" t="s">
        <v>234</v>
      </c>
      <c r="B113" s="5" t="s">
        <v>471</v>
      </c>
      <c r="C113" s="86"/>
    </row>
    <row r="114" spans="1:3" ht="15">
      <c r="A114" s="13" t="s">
        <v>235</v>
      </c>
      <c r="B114" s="5" t="s">
        <v>471</v>
      </c>
      <c r="C114" s="86"/>
    </row>
    <row r="115" spans="1:3" ht="15">
      <c r="A115" s="15" t="s">
        <v>89</v>
      </c>
      <c r="B115" s="8" t="s">
        <v>471</v>
      </c>
      <c r="C115" s="86"/>
    </row>
  </sheetData>
  <sheetProtection/>
  <mergeCells count="2">
    <mergeCell ref="A1:C1"/>
    <mergeCell ref="A2:C2"/>
  </mergeCells>
  <printOptions/>
  <pageMargins left="1" right="1" top="1" bottom="1" header="0.5" footer="0.5"/>
  <pageSetup fitToHeight="0" fitToWidth="1"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zoomScalePageLayoutView="0" workbookViewId="0" topLeftCell="A81">
      <selection activeCell="A1" sqref="A1:C11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318" t="s">
        <v>922</v>
      </c>
      <c r="B1" s="319"/>
      <c r="C1" s="319"/>
    </row>
    <row r="2" spans="1:3" ht="25.5" customHeight="1">
      <c r="A2" s="313" t="s">
        <v>307</v>
      </c>
      <c r="B2" s="319"/>
      <c r="C2" s="319"/>
    </row>
    <row r="3" spans="1:3" ht="15.75" customHeight="1">
      <c r="A3" s="68"/>
      <c r="B3" s="69"/>
      <c r="C3" s="69"/>
    </row>
    <row r="4" spans="1:2" ht="21" customHeight="1">
      <c r="A4" s="4" t="s">
        <v>635</v>
      </c>
      <c r="B4" s="200" t="s">
        <v>694</v>
      </c>
    </row>
    <row r="5" spans="1:3" ht="25.5">
      <c r="A5" s="45" t="s">
        <v>268</v>
      </c>
      <c r="B5" s="3" t="s">
        <v>337</v>
      </c>
      <c r="C5" s="78" t="s">
        <v>295</v>
      </c>
    </row>
    <row r="6" spans="1:3" ht="15">
      <c r="A6" s="13" t="s">
        <v>237</v>
      </c>
      <c r="B6" s="6" t="s">
        <v>533</v>
      </c>
      <c r="C6" s="86"/>
    </row>
    <row r="7" spans="1:3" ht="15">
      <c r="A7" s="13" t="s">
        <v>246</v>
      </c>
      <c r="B7" s="6" t="s">
        <v>533</v>
      </c>
      <c r="C7" s="86"/>
    </row>
    <row r="8" spans="1:3" ht="30">
      <c r="A8" s="13" t="s">
        <v>247</v>
      </c>
      <c r="B8" s="6" t="s">
        <v>533</v>
      </c>
      <c r="C8" s="86"/>
    </row>
    <row r="9" spans="1:3" ht="15">
      <c r="A9" s="13" t="s">
        <v>245</v>
      </c>
      <c r="B9" s="6" t="s">
        <v>533</v>
      </c>
      <c r="C9" s="86"/>
    </row>
    <row r="10" spans="1:3" ht="15">
      <c r="A10" s="13" t="s">
        <v>244</v>
      </c>
      <c r="B10" s="6" t="s">
        <v>533</v>
      </c>
      <c r="C10" s="86"/>
    </row>
    <row r="11" spans="1:3" ht="15">
      <c r="A11" s="13" t="s">
        <v>243</v>
      </c>
      <c r="B11" s="6" t="s">
        <v>533</v>
      </c>
      <c r="C11" s="86"/>
    </row>
    <row r="12" spans="1:3" ht="15">
      <c r="A12" s="13" t="s">
        <v>238</v>
      </c>
      <c r="B12" s="6" t="s">
        <v>533</v>
      </c>
      <c r="C12" s="86"/>
    </row>
    <row r="13" spans="1:3" ht="15">
      <c r="A13" s="13" t="s">
        <v>239</v>
      </c>
      <c r="B13" s="6" t="s">
        <v>533</v>
      </c>
      <c r="C13" s="86"/>
    </row>
    <row r="14" spans="1:3" ht="15">
      <c r="A14" s="13" t="s">
        <v>240</v>
      </c>
      <c r="B14" s="6" t="s">
        <v>533</v>
      </c>
      <c r="C14" s="86"/>
    </row>
    <row r="15" spans="1:3" ht="15">
      <c r="A15" s="13" t="s">
        <v>241</v>
      </c>
      <c r="B15" s="6" t="s">
        <v>533</v>
      </c>
      <c r="C15" s="86"/>
    </row>
    <row r="16" spans="1:3" ht="25.5">
      <c r="A16" s="7" t="s">
        <v>99</v>
      </c>
      <c r="B16" s="8" t="s">
        <v>533</v>
      </c>
      <c r="C16" s="86"/>
    </row>
    <row r="17" spans="1:3" ht="15">
      <c r="A17" s="13" t="s">
        <v>237</v>
      </c>
      <c r="B17" s="6" t="s">
        <v>534</v>
      </c>
      <c r="C17" s="86"/>
    </row>
    <row r="18" spans="1:3" ht="15">
      <c r="A18" s="13" t="s">
        <v>246</v>
      </c>
      <c r="B18" s="6" t="s">
        <v>534</v>
      </c>
      <c r="C18" s="86"/>
    </row>
    <row r="19" spans="1:3" ht="30">
      <c r="A19" s="13" t="s">
        <v>247</v>
      </c>
      <c r="B19" s="6" t="s">
        <v>534</v>
      </c>
      <c r="C19" s="86"/>
    </row>
    <row r="20" spans="1:3" ht="15">
      <c r="A20" s="13" t="s">
        <v>245</v>
      </c>
      <c r="B20" s="6" t="s">
        <v>534</v>
      </c>
      <c r="C20" s="86"/>
    </row>
    <row r="21" spans="1:3" ht="15">
      <c r="A21" s="13" t="s">
        <v>244</v>
      </c>
      <c r="B21" s="6" t="s">
        <v>534</v>
      </c>
      <c r="C21" s="86"/>
    </row>
    <row r="22" spans="1:3" ht="15">
      <c r="A22" s="13" t="s">
        <v>243</v>
      </c>
      <c r="B22" s="6" t="s">
        <v>534</v>
      </c>
      <c r="C22" s="86"/>
    </row>
    <row r="23" spans="1:3" ht="15">
      <c r="A23" s="13" t="s">
        <v>238</v>
      </c>
      <c r="B23" s="6" t="s">
        <v>534</v>
      </c>
      <c r="C23" s="86"/>
    </row>
    <row r="24" spans="1:3" ht="15">
      <c r="A24" s="13" t="s">
        <v>239</v>
      </c>
      <c r="B24" s="6" t="s">
        <v>534</v>
      </c>
      <c r="C24" s="86"/>
    </row>
    <row r="25" spans="1:3" ht="15">
      <c r="A25" s="13" t="s">
        <v>240</v>
      </c>
      <c r="B25" s="6" t="s">
        <v>534</v>
      </c>
      <c r="C25" s="86"/>
    </row>
    <row r="26" spans="1:3" ht="15">
      <c r="A26" s="13" t="s">
        <v>241</v>
      </c>
      <c r="B26" s="6" t="s">
        <v>534</v>
      </c>
      <c r="C26" s="86"/>
    </row>
    <row r="27" spans="1:3" ht="25.5">
      <c r="A27" s="7" t="s">
        <v>156</v>
      </c>
      <c r="B27" s="8" t="s">
        <v>534</v>
      </c>
      <c r="C27" s="86"/>
    </row>
    <row r="28" spans="1:3" ht="15">
      <c r="A28" s="13" t="s">
        <v>237</v>
      </c>
      <c r="B28" s="6" t="s">
        <v>535</v>
      </c>
      <c r="C28" s="86"/>
    </row>
    <row r="29" spans="1:3" ht="15">
      <c r="A29" s="13" t="s">
        <v>246</v>
      </c>
      <c r="B29" s="6" t="s">
        <v>535</v>
      </c>
      <c r="C29" s="86"/>
    </row>
    <row r="30" spans="1:3" ht="30">
      <c r="A30" s="13" t="s">
        <v>247</v>
      </c>
      <c r="B30" s="6" t="s">
        <v>535</v>
      </c>
      <c r="C30" s="86"/>
    </row>
    <row r="31" spans="1:3" ht="15">
      <c r="A31" s="13" t="s">
        <v>245</v>
      </c>
      <c r="B31" s="6" t="s">
        <v>535</v>
      </c>
      <c r="C31" s="86">
        <v>15815</v>
      </c>
    </row>
    <row r="32" spans="1:3" ht="15">
      <c r="A32" s="13" t="s">
        <v>244</v>
      </c>
      <c r="B32" s="6" t="s">
        <v>535</v>
      </c>
      <c r="C32" s="86">
        <v>60000</v>
      </c>
    </row>
    <row r="33" spans="1:3" ht="15">
      <c r="A33" s="13" t="s">
        <v>243</v>
      </c>
      <c r="B33" s="6" t="s">
        <v>535</v>
      </c>
      <c r="C33" s="86">
        <v>14364</v>
      </c>
    </row>
    <row r="34" spans="1:3" ht="15">
      <c r="A34" s="13" t="s">
        <v>238</v>
      </c>
      <c r="B34" s="6" t="s">
        <v>535</v>
      </c>
      <c r="C34" s="86"/>
    </row>
    <row r="35" spans="1:3" ht="15">
      <c r="A35" s="13" t="s">
        <v>239</v>
      </c>
      <c r="B35" s="6" t="s">
        <v>535</v>
      </c>
      <c r="C35" s="86">
        <v>3000</v>
      </c>
    </row>
    <row r="36" spans="1:3" ht="15">
      <c r="A36" s="13" t="s">
        <v>240</v>
      </c>
      <c r="B36" s="6" t="s">
        <v>535</v>
      </c>
      <c r="C36" s="86"/>
    </row>
    <row r="37" spans="1:3" ht="15">
      <c r="A37" s="13" t="s">
        <v>241</v>
      </c>
      <c r="B37" s="6" t="s">
        <v>535</v>
      </c>
      <c r="C37" s="86"/>
    </row>
    <row r="38" spans="1:3" ht="15">
      <c r="A38" s="7" t="s">
        <v>155</v>
      </c>
      <c r="B38" s="8" t="s">
        <v>535</v>
      </c>
      <c r="C38" s="45">
        <f>SUM(C28:C37)</f>
        <v>93179</v>
      </c>
    </row>
    <row r="39" spans="1:3" ht="15">
      <c r="A39" s="13" t="s">
        <v>237</v>
      </c>
      <c r="B39" s="6" t="s">
        <v>541</v>
      </c>
      <c r="C39" s="86"/>
    </row>
    <row r="40" spans="1:3" ht="15">
      <c r="A40" s="13" t="s">
        <v>246</v>
      </c>
      <c r="B40" s="6" t="s">
        <v>541</v>
      </c>
      <c r="C40" s="86"/>
    </row>
    <row r="41" spans="1:3" ht="30">
      <c r="A41" s="13" t="s">
        <v>247</v>
      </c>
      <c r="B41" s="6" t="s">
        <v>541</v>
      </c>
      <c r="C41" s="86"/>
    </row>
    <row r="42" spans="1:3" ht="15">
      <c r="A42" s="13" t="s">
        <v>245</v>
      </c>
      <c r="B42" s="6" t="s">
        <v>541</v>
      </c>
      <c r="C42" s="86"/>
    </row>
    <row r="43" spans="1:3" ht="15">
      <c r="A43" s="13" t="s">
        <v>244</v>
      </c>
      <c r="B43" s="6" t="s">
        <v>541</v>
      </c>
      <c r="C43" s="86"/>
    </row>
    <row r="44" spans="1:3" ht="15">
      <c r="A44" s="13" t="s">
        <v>243</v>
      </c>
      <c r="B44" s="6" t="s">
        <v>541</v>
      </c>
      <c r="C44" s="86"/>
    </row>
    <row r="45" spans="1:3" ht="15">
      <c r="A45" s="13" t="s">
        <v>238</v>
      </c>
      <c r="B45" s="6" t="s">
        <v>541</v>
      </c>
      <c r="C45" s="86"/>
    </row>
    <row r="46" spans="1:3" ht="15">
      <c r="A46" s="13" t="s">
        <v>239</v>
      </c>
      <c r="B46" s="6" t="s">
        <v>541</v>
      </c>
      <c r="C46" s="86"/>
    </row>
    <row r="47" spans="1:3" ht="15">
      <c r="A47" s="13" t="s">
        <v>240</v>
      </c>
      <c r="B47" s="6" t="s">
        <v>541</v>
      </c>
      <c r="C47" s="86"/>
    </row>
    <row r="48" spans="1:3" ht="15">
      <c r="A48" s="13" t="s">
        <v>241</v>
      </c>
      <c r="B48" s="6" t="s">
        <v>541</v>
      </c>
      <c r="C48" s="86"/>
    </row>
    <row r="49" spans="1:3" ht="25.5">
      <c r="A49" s="7" t="s">
        <v>154</v>
      </c>
      <c r="B49" s="8" t="s">
        <v>541</v>
      </c>
      <c r="C49" s="86"/>
    </row>
    <row r="50" spans="1:3" ht="15">
      <c r="A50" s="13" t="s">
        <v>242</v>
      </c>
      <c r="B50" s="6" t="s">
        <v>542</v>
      </c>
      <c r="C50" s="86"/>
    </row>
    <row r="51" spans="1:3" ht="15">
      <c r="A51" s="13" t="s">
        <v>246</v>
      </c>
      <c r="B51" s="6" t="s">
        <v>542</v>
      </c>
      <c r="C51" s="86"/>
    </row>
    <row r="52" spans="1:3" ht="30">
      <c r="A52" s="13" t="s">
        <v>247</v>
      </c>
      <c r="B52" s="6" t="s">
        <v>542</v>
      </c>
      <c r="C52" s="86"/>
    </row>
    <row r="53" spans="1:3" ht="15">
      <c r="A53" s="13" t="s">
        <v>245</v>
      </c>
      <c r="B53" s="6" t="s">
        <v>542</v>
      </c>
      <c r="C53" s="86"/>
    </row>
    <row r="54" spans="1:3" ht="15">
      <c r="A54" s="13" t="s">
        <v>244</v>
      </c>
      <c r="B54" s="6" t="s">
        <v>542</v>
      </c>
      <c r="C54" s="86"/>
    </row>
    <row r="55" spans="1:3" ht="15">
      <c r="A55" s="13" t="s">
        <v>243</v>
      </c>
      <c r="B55" s="6" t="s">
        <v>542</v>
      </c>
      <c r="C55" s="86"/>
    </row>
    <row r="56" spans="1:3" ht="15">
      <c r="A56" s="13" t="s">
        <v>238</v>
      </c>
      <c r="B56" s="6" t="s">
        <v>542</v>
      </c>
      <c r="C56" s="86"/>
    </row>
    <row r="57" spans="1:3" ht="15">
      <c r="A57" s="13" t="s">
        <v>239</v>
      </c>
      <c r="B57" s="6" t="s">
        <v>542</v>
      </c>
      <c r="C57" s="86"/>
    </row>
    <row r="58" spans="1:3" ht="15">
      <c r="A58" s="13" t="s">
        <v>240</v>
      </c>
      <c r="B58" s="6" t="s">
        <v>542</v>
      </c>
      <c r="C58" s="86"/>
    </row>
    <row r="59" spans="1:3" ht="15">
      <c r="A59" s="13" t="s">
        <v>241</v>
      </c>
      <c r="B59" s="6" t="s">
        <v>542</v>
      </c>
      <c r="C59" s="86"/>
    </row>
    <row r="60" spans="1:3" ht="25.5">
      <c r="A60" s="7" t="s">
        <v>157</v>
      </c>
      <c r="B60" s="8" t="s">
        <v>542</v>
      </c>
      <c r="C60" s="86"/>
    </row>
    <row r="61" spans="1:3" ht="15">
      <c r="A61" s="13" t="s">
        <v>237</v>
      </c>
      <c r="B61" s="6" t="s">
        <v>543</v>
      </c>
      <c r="C61" s="86"/>
    </row>
    <row r="62" spans="1:3" ht="15">
      <c r="A62" s="13" t="s">
        <v>246</v>
      </c>
      <c r="B62" s="6" t="s">
        <v>543</v>
      </c>
      <c r="C62" s="86"/>
    </row>
    <row r="63" spans="1:3" ht="30">
      <c r="A63" s="13" t="s">
        <v>247</v>
      </c>
      <c r="B63" s="6" t="s">
        <v>543</v>
      </c>
      <c r="C63" s="86">
        <v>31040</v>
      </c>
    </row>
    <row r="64" spans="1:3" ht="15">
      <c r="A64" s="13" t="s">
        <v>245</v>
      </c>
      <c r="B64" s="6" t="s">
        <v>543</v>
      </c>
      <c r="C64" s="86">
        <v>73759</v>
      </c>
    </row>
    <row r="65" spans="1:3" ht="15">
      <c r="A65" s="13" t="s">
        <v>244</v>
      </c>
      <c r="B65" s="6" t="s">
        <v>543</v>
      </c>
      <c r="C65" s="86"/>
    </row>
    <row r="66" spans="1:3" ht="15">
      <c r="A66" s="13" t="s">
        <v>243</v>
      </c>
      <c r="B66" s="6" t="s">
        <v>543</v>
      </c>
      <c r="C66" s="86"/>
    </row>
    <row r="67" spans="1:3" ht="15">
      <c r="A67" s="13" t="s">
        <v>238</v>
      </c>
      <c r="B67" s="6" t="s">
        <v>543</v>
      </c>
      <c r="C67" s="86"/>
    </row>
    <row r="68" spans="1:3" ht="15">
      <c r="A68" s="13" t="s">
        <v>239</v>
      </c>
      <c r="B68" s="6" t="s">
        <v>543</v>
      </c>
      <c r="C68" s="86"/>
    </row>
    <row r="69" spans="1:3" ht="15">
      <c r="A69" s="13" t="s">
        <v>240</v>
      </c>
      <c r="B69" s="6" t="s">
        <v>543</v>
      </c>
      <c r="C69" s="86"/>
    </row>
    <row r="70" spans="1:3" ht="15">
      <c r="A70" s="13" t="s">
        <v>241</v>
      </c>
      <c r="B70" s="6" t="s">
        <v>543</v>
      </c>
      <c r="C70" s="86"/>
    </row>
    <row r="71" spans="1:3" ht="15">
      <c r="A71" s="7" t="s">
        <v>104</v>
      </c>
      <c r="B71" s="8" t="s">
        <v>543</v>
      </c>
      <c r="C71" s="45">
        <f>SUM(C63:C70)</f>
        <v>104799</v>
      </c>
    </row>
    <row r="72" spans="1:3" ht="15">
      <c r="A72" s="13" t="s">
        <v>248</v>
      </c>
      <c r="B72" s="5" t="s">
        <v>593</v>
      </c>
      <c r="C72" s="86"/>
    </row>
    <row r="73" spans="1:3" ht="15">
      <c r="A73" s="13" t="s">
        <v>249</v>
      </c>
      <c r="B73" s="5" t="s">
        <v>593</v>
      </c>
      <c r="C73" s="86"/>
    </row>
    <row r="74" spans="1:3" ht="15">
      <c r="A74" s="13" t="s">
        <v>257</v>
      </c>
      <c r="B74" s="5" t="s">
        <v>593</v>
      </c>
      <c r="C74" s="86"/>
    </row>
    <row r="75" spans="1:3" ht="15">
      <c r="A75" s="5" t="s">
        <v>256</v>
      </c>
      <c r="B75" s="5" t="s">
        <v>593</v>
      </c>
      <c r="C75" s="86"/>
    </row>
    <row r="76" spans="1:3" ht="15">
      <c r="A76" s="5" t="s">
        <v>255</v>
      </c>
      <c r="B76" s="5" t="s">
        <v>593</v>
      </c>
      <c r="C76" s="86"/>
    </row>
    <row r="77" spans="1:3" ht="15">
      <c r="A77" s="5" t="s">
        <v>254</v>
      </c>
      <c r="B77" s="5" t="s">
        <v>593</v>
      </c>
      <c r="C77" s="86"/>
    </row>
    <row r="78" spans="1:3" ht="15">
      <c r="A78" s="13" t="s">
        <v>253</v>
      </c>
      <c r="B78" s="5" t="s">
        <v>593</v>
      </c>
      <c r="C78" s="86"/>
    </row>
    <row r="79" spans="1:3" ht="15">
      <c r="A79" s="13" t="s">
        <v>258</v>
      </c>
      <c r="B79" s="5" t="s">
        <v>593</v>
      </c>
      <c r="C79" s="86"/>
    </row>
    <row r="80" spans="1:3" ht="15">
      <c r="A80" s="13" t="s">
        <v>250</v>
      </c>
      <c r="B80" s="5" t="s">
        <v>593</v>
      </c>
      <c r="C80" s="86"/>
    </row>
    <row r="81" spans="1:3" ht="15">
      <c r="A81" s="13" t="s">
        <v>251</v>
      </c>
      <c r="B81" s="5" t="s">
        <v>593</v>
      </c>
      <c r="C81" s="86"/>
    </row>
    <row r="82" spans="1:3" ht="25.5">
      <c r="A82" s="7" t="s">
        <v>173</v>
      </c>
      <c r="B82" s="8" t="s">
        <v>593</v>
      </c>
      <c r="C82" s="45">
        <f>SUM(C72:C81)</f>
        <v>0</v>
      </c>
    </row>
    <row r="83" spans="1:3" ht="15">
      <c r="A83" s="13" t="s">
        <v>248</v>
      </c>
      <c r="B83" s="5" t="s">
        <v>594</v>
      </c>
      <c r="C83" s="86"/>
    </row>
    <row r="84" spans="1:3" ht="15">
      <c r="A84" s="13" t="s">
        <v>249</v>
      </c>
      <c r="B84" s="5" t="s">
        <v>594</v>
      </c>
      <c r="C84" s="86"/>
    </row>
    <row r="85" spans="1:3" ht="15">
      <c r="A85" s="13" t="s">
        <v>257</v>
      </c>
      <c r="B85" s="5" t="s">
        <v>594</v>
      </c>
      <c r="C85" s="86"/>
    </row>
    <row r="86" spans="1:3" ht="15">
      <c r="A86" s="5" t="s">
        <v>256</v>
      </c>
      <c r="B86" s="5" t="s">
        <v>594</v>
      </c>
      <c r="C86" s="86"/>
    </row>
    <row r="87" spans="1:3" ht="15">
      <c r="A87" s="5" t="s">
        <v>255</v>
      </c>
      <c r="B87" s="5" t="s">
        <v>594</v>
      </c>
      <c r="C87" s="86"/>
    </row>
    <row r="88" spans="1:3" ht="15">
      <c r="A88" s="5" t="s">
        <v>254</v>
      </c>
      <c r="B88" s="5" t="s">
        <v>594</v>
      </c>
      <c r="C88" s="86"/>
    </row>
    <row r="89" spans="1:3" ht="15">
      <c r="A89" s="13" t="s">
        <v>253</v>
      </c>
      <c r="B89" s="5" t="s">
        <v>594</v>
      </c>
      <c r="C89" s="86"/>
    </row>
    <row r="90" spans="1:3" ht="15">
      <c r="A90" s="13" t="s">
        <v>252</v>
      </c>
      <c r="B90" s="5" t="s">
        <v>594</v>
      </c>
      <c r="C90" s="86"/>
    </row>
    <row r="91" spans="1:3" ht="15">
      <c r="A91" s="13" t="s">
        <v>250</v>
      </c>
      <c r="B91" s="5" t="s">
        <v>594</v>
      </c>
      <c r="C91" s="86"/>
    </row>
    <row r="92" spans="1:3" ht="15">
      <c r="A92" s="13" t="s">
        <v>251</v>
      </c>
      <c r="B92" s="5" t="s">
        <v>594</v>
      </c>
      <c r="C92" s="86"/>
    </row>
    <row r="93" spans="1:3" ht="15">
      <c r="A93" s="15" t="s">
        <v>174</v>
      </c>
      <c r="B93" s="8" t="s">
        <v>594</v>
      </c>
      <c r="C93" s="86"/>
    </row>
    <row r="94" spans="1:3" ht="15">
      <c r="A94" s="13" t="s">
        <v>248</v>
      </c>
      <c r="B94" s="5" t="s">
        <v>730</v>
      </c>
      <c r="C94" s="86"/>
    </row>
    <row r="95" spans="1:3" ht="15">
      <c r="A95" s="13" t="s">
        <v>249</v>
      </c>
      <c r="B95" s="5" t="s">
        <v>730</v>
      </c>
      <c r="C95" s="86"/>
    </row>
    <row r="96" spans="1:3" ht="15">
      <c r="A96" s="13" t="s">
        <v>257</v>
      </c>
      <c r="B96" s="5" t="s">
        <v>730</v>
      </c>
      <c r="C96" s="86">
        <v>179</v>
      </c>
    </row>
    <row r="97" spans="1:3" ht="15">
      <c r="A97" s="5" t="s">
        <v>256</v>
      </c>
      <c r="B97" s="5" t="s">
        <v>730</v>
      </c>
      <c r="C97" s="86"/>
    </row>
    <row r="98" spans="1:3" ht="15">
      <c r="A98" s="5" t="s">
        <v>255</v>
      </c>
      <c r="B98" s="5" t="s">
        <v>730</v>
      </c>
      <c r="C98" s="86"/>
    </row>
    <row r="99" spans="1:3" ht="15">
      <c r="A99" s="5" t="s">
        <v>254</v>
      </c>
      <c r="B99" s="5" t="s">
        <v>730</v>
      </c>
      <c r="C99" s="86"/>
    </row>
    <row r="100" spans="1:3" ht="15">
      <c r="A100" s="13" t="s">
        <v>253</v>
      </c>
      <c r="B100" s="5" t="s">
        <v>730</v>
      </c>
      <c r="C100" s="86"/>
    </row>
    <row r="101" spans="1:3" ht="15">
      <c r="A101" s="13" t="s">
        <v>258</v>
      </c>
      <c r="B101" s="5" t="s">
        <v>730</v>
      </c>
      <c r="C101" s="86"/>
    </row>
    <row r="102" spans="1:3" ht="15">
      <c r="A102" s="13" t="s">
        <v>250</v>
      </c>
      <c r="B102" s="5" t="s">
        <v>730</v>
      </c>
      <c r="C102" s="86"/>
    </row>
    <row r="103" spans="1:3" ht="15">
      <c r="A103" s="13" t="s">
        <v>251</v>
      </c>
      <c r="B103" s="5" t="s">
        <v>730</v>
      </c>
      <c r="C103" s="86"/>
    </row>
    <row r="104" spans="1:3" ht="25.5">
      <c r="A104" s="7" t="s">
        <v>175</v>
      </c>
      <c r="B104" s="8" t="s">
        <v>730</v>
      </c>
      <c r="C104" s="45">
        <f>SUM(C94:C103)</f>
        <v>179</v>
      </c>
    </row>
    <row r="105" spans="1:3" ht="15">
      <c r="A105" s="13" t="s">
        <v>248</v>
      </c>
      <c r="B105" s="5" t="s">
        <v>599</v>
      </c>
      <c r="C105" s="86"/>
    </row>
    <row r="106" spans="1:3" ht="15">
      <c r="A106" s="13" t="s">
        <v>249</v>
      </c>
      <c r="B106" s="5" t="s">
        <v>599</v>
      </c>
      <c r="C106" s="86"/>
    </row>
    <row r="107" spans="1:3" ht="15">
      <c r="A107" s="13" t="s">
        <v>257</v>
      </c>
      <c r="B107" s="5" t="s">
        <v>599</v>
      </c>
      <c r="C107" s="86"/>
    </row>
    <row r="108" spans="1:3" ht="15">
      <c r="A108" s="5" t="s">
        <v>256</v>
      </c>
      <c r="B108" s="5" t="s">
        <v>599</v>
      </c>
      <c r="C108" s="86"/>
    </row>
    <row r="109" spans="1:3" ht="15">
      <c r="A109" s="5" t="s">
        <v>255</v>
      </c>
      <c r="B109" s="5" t="s">
        <v>599</v>
      </c>
      <c r="C109" s="86"/>
    </row>
    <row r="110" spans="1:3" ht="15">
      <c r="A110" s="5" t="s">
        <v>254</v>
      </c>
      <c r="B110" s="5" t="s">
        <v>599</v>
      </c>
      <c r="C110" s="86"/>
    </row>
    <row r="111" spans="1:3" ht="15">
      <c r="A111" s="13" t="s">
        <v>253</v>
      </c>
      <c r="B111" s="5" t="s">
        <v>599</v>
      </c>
      <c r="C111" s="86"/>
    </row>
    <row r="112" spans="1:3" ht="15">
      <c r="A112" s="15" t="s">
        <v>176</v>
      </c>
      <c r="B112" s="8" t="s">
        <v>599</v>
      </c>
      <c r="C112" s="86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A1" sqref="A1:C3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18" t="s">
        <v>922</v>
      </c>
      <c r="B1" s="319"/>
      <c r="C1" s="319"/>
    </row>
    <row r="2" spans="1:3" ht="26.25" customHeight="1">
      <c r="A2" s="313" t="s">
        <v>304</v>
      </c>
      <c r="B2" s="319"/>
      <c r="C2" s="319"/>
    </row>
    <row r="3" spans="2:3" ht="15">
      <c r="B3" s="341" t="s">
        <v>695</v>
      </c>
      <c r="C3" s="341"/>
    </row>
    <row r="4" spans="1:3" ht="25.5">
      <c r="A4" s="45" t="s">
        <v>268</v>
      </c>
      <c r="B4" s="3" t="s">
        <v>337</v>
      </c>
      <c r="C4" s="78" t="s">
        <v>295</v>
      </c>
    </row>
    <row r="5" spans="1:3" ht="15">
      <c r="A5" s="5" t="s">
        <v>158</v>
      </c>
      <c r="B5" s="5" t="s">
        <v>550</v>
      </c>
      <c r="C5" s="86"/>
    </row>
    <row r="6" spans="1:3" ht="15">
      <c r="A6" s="5" t="s">
        <v>159</v>
      </c>
      <c r="B6" s="5" t="s">
        <v>550</v>
      </c>
      <c r="C6" s="86"/>
    </row>
    <row r="7" spans="1:3" ht="15">
      <c r="A7" s="5" t="s">
        <v>160</v>
      </c>
      <c r="B7" s="5" t="s">
        <v>550</v>
      </c>
      <c r="C7" s="86">
        <v>6000</v>
      </c>
    </row>
    <row r="8" spans="1:3" ht="15">
      <c r="A8" s="5" t="s">
        <v>161</v>
      </c>
      <c r="B8" s="5" t="s">
        <v>550</v>
      </c>
      <c r="C8" s="86"/>
    </row>
    <row r="9" spans="1:3" ht="15">
      <c r="A9" s="7" t="s">
        <v>109</v>
      </c>
      <c r="B9" s="8" t="s">
        <v>550</v>
      </c>
      <c r="C9" s="85">
        <f>SUM(C5:C8)</f>
        <v>6000</v>
      </c>
    </row>
    <row r="10" spans="1:3" ht="15">
      <c r="A10" s="5" t="s">
        <v>110</v>
      </c>
      <c r="B10" s="6" t="s">
        <v>551</v>
      </c>
      <c r="C10" s="166">
        <f>C11+C12</f>
        <v>295000</v>
      </c>
    </row>
    <row r="11" spans="1:3" ht="27">
      <c r="A11" s="282" t="s">
        <v>552</v>
      </c>
      <c r="B11" s="282" t="s">
        <v>551</v>
      </c>
      <c r="C11" s="260">
        <v>295000</v>
      </c>
    </row>
    <row r="12" spans="1:3" ht="27">
      <c r="A12" s="282" t="s">
        <v>553</v>
      </c>
      <c r="B12" s="282" t="s">
        <v>551</v>
      </c>
      <c r="C12" s="260"/>
    </row>
    <row r="13" spans="1:3" ht="15">
      <c r="A13" s="13" t="s">
        <v>112</v>
      </c>
      <c r="B13" s="39" t="s">
        <v>557</v>
      </c>
      <c r="C13" s="283">
        <f>C15</f>
        <v>20000</v>
      </c>
    </row>
    <row r="14" spans="1:3" ht="27">
      <c r="A14" s="282" t="s">
        <v>558</v>
      </c>
      <c r="B14" s="282" t="s">
        <v>557</v>
      </c>
      <c r="C14" s="260"/>
    </row>
    <row r="15" spans="1:3" ht="27">
      <c r="A15" s="282" t="s">
        <v>559</v>
      </c>
      <c r="B15" s="282" t="s">
        <v>557</v>
      </c>
      <c r="C15" s="260">
        <v>20000</v>
      </c>
    </row>
    <row r="16" spans="1:3" ht="15">
      <c r="A16" s="282" t="s">
        <v>560</v>
      </c>
      <c r="B16" s="282" t="s">
        <v>557</v>
      </c>
      <c r="C16" s="260"/>
    </row>
    <row r="17" spans="1:3" ht="15">
      <c r="A17" s="282" t="s">
        <v>561</v>
      </c>
      <c r="B17" s="282" t="s">
        <v>557</v>
      </c>
      <c r="C17" s="260"/>
    </row>
    <row r="18" spans="1:3" ht="15">
      <c r="A18" s="13" t="s">
        <v>162</v>
      </c>
      <c r="B18" s="39" t="s">
        <v>562</v>
      </c>
      <c r="C18" s="283">
        <f>C19+C20</f>
        <v>200</v>
      </c>
    </row>
    <row r="19" spans="1:3" ht="15">
      <c r="A19" s="282" t="s">
        <v>563</v>
      </c>
      <c r="B19" s="282" t="s">
        <v>562</v>
      </c>
      <c r="C19" s="260">
        <v>200</v>
      </c>
    </row>
    <row r="20" spans="1:3" ht="15">
      <c r="A20" s="282" t="s">
        <v>564</v>
      </c>
      <c r="B20" s="282" t="s">
        <v>562</v>
      </c>
      <c r="C20" s="260"/>
    </row>
    <row r="21" spans="1:3" ht="15">
      <c r="A21" s="15" t="s">
        <v>141</v>
      </c>
      <c r="B21" s="14" t="s">
        <v>565</v>
      </c>
      <c r="C21" s="280">
        <f>C9+C10+C13+C18</f>
        <v>321200</v>
      </c>
    </row>
    <row r="22" spans="1:3" ht="15">
      <c r="A22" s="5" t="s">
        <v>163</v>
      </c>
      <c r="B22" s="5" t="s">
        <v>566</v>
      </c>
      <c r="C22" s="86"/>
    </row>
    <row r="23" spans="1:3" ht="15">
      <c r="A23" s="5" t="s">
        <v>164</v>
      </c>
      <c r="B23" s="5" t="s">
        <v>566</v>
      </c>
      <c r="C23" s="86"/>
    </row>
    <row r="24" spans="1:3" ht="15">
      <c r="A24" s="5" t="s">
        <v>165</v>
      </c>
      <c r="B24" s="5" t="s">
        <v>566</v>
      </c>
      <c r="C24" s="86"/>
    </row>
    <row r="25" spans="1:3" ht="15">
      <c r="A25" s="5" t="s">
        <v>166</v>
      </c>
      <c r="B25" s="5" t="s">
        <v>566</v>
      </c>
      <c r="C25" s="86"/>
    </row>
    <row r="26" spans="1:3" ht="15">
      <c r="A26" s="5" t="s">
        <v>167</v>
      </c>
      <c r="B26" s="5" t="s">
        <v>566</v>
      </c>
      <c r="C26" s="86"/>
    </row>
    <row r="27" spans="1:3" ht="15">
      <c r="A27" s="5" t="s">
        <v>168</v>
      </c>
      <c r="B27" s="5" t="s">
        <v>566</v>
      </c>
      <c r="C27" s="86"/>
    </row>
    <row r="28" spans="1:3" ht="15">
      <c r="A28" s="5" t="s">
        <v>169</v>
      </c>
      <c r="B28" s="5" t="s">
        <v>566</v>
      </c>
      <c r="C28" s="86"/>
    </row>
    <row r="29" spans="1:3" ht="15">
      <c r="A29" s="5" t="s">
        <v>170</v>
      </c>
      <c r="B29" s="5" t="s">
        <v>566</v>
      </c>
      <c r="C29" s="86"/>
    </row>
    <row r="30" spans="1:3" ht="45">
      <c r="A30" s="5" t="s">
        <v>171</v>
      </c>
      <c r="B30" s="5" t="s">
        <v>566</v>
      </c>
      <c r="C30" s="86"/>
    </row>
    <row r="31" spans="1:3" ht="15">
      <c r="A31" s="5" t="s">
        <v>172</v>
      </c>
      <c r="B31" s="5" t="s">
        <v>566</v>
      </c>
      <c r="C31" s="86">
        <v>104</v>
      </c>
    </row>
    <row r="32" spans="1:3" ht="15.75" thickBot="1">
      <c r="A32" s="162" t="s">
        <v>114</v>
      </c>
      <c r="B32" s="163" t="s">
        <v>566</v>
      </c>
      <c r="C32" s="275">
        <f>SUM(C22:C31)</f>
        <v>104</v>
      </c>
    </row>
    <row r="33" spans="1:3" ht="16.5" thickBot="1">
      <c r="A33" s="164" t="s">
        <v>636</v>
      </c>
      <c r="B33" s="165" t="s">
        <v>567</v>
      </c>
      <c r="C33" s="276">
        <f>C21+C32</f>
        <v>321304</v>
      </c>
    </row>
  </sheetData>
  <sheetProtection/>
  <mergeCells count="3">
    <mergeCell ref="A1:C1"/>
    <mergeCell ref="A2:C2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zoomScalePageLayoutView="0" workbookViewId="0" topLeftCell="A106">
      <selection activeCell="A1" sqref="A1:F1"/>
    </sheetView>
  </sheetViews>
  <sheetFormatPr defaultColWidth="9.140625" defaultRowHeight="15"/>
  <cols>
    <col min="1" max="1" width="14.00390625" style="294" customWidth="1"/>
    <col min="2" max="2" width="140.8515625" style="294" customWidth="1"/>
    <col min="3" max="3" width="22.00390625" style="294" customWidth="1"/>
    <col min="4" max="4" width="16.28125" style="294" customWidth="1"/>
    <col min="5" max="5" width="10.421875" style="294" customWidth="1"/>
    <col min="6" max="6" width="15.140625" style="294" customWidth="1"/>
    <col min="7" max="16384" width="9.140625" style="294" customWidth="1"/>
  </cols>
  <sheetData>
    <row r="1" spans="1:6" ht="15.75">
      <c r="A1" s="344" t="s">
        <v>1003</v>
      </c>
      <c r="B1" s="344"/>
      <c r="C1" s="344"/>
      <c r="D1" s="344"/>
      <c r="E1" s="344"/>
      <c r="F1" s="344"/>
    </row>
    <row r="2" spans="5:6" ht="12.75">
      <c r="E2" s="345" t="s">
        <v>1015</v>
      </c>
      <c r="F2" s="345"/>
    </row>
    <row r="3" spans="1:6" ht="12.75">
      <c r="A3" s="299" t="s">
        <v>742</v>
      </c>
      <c r="B3" s="299" t="s">
        <v>1002</v>
      </c>
      <c r="C3" s="305" t="s">
        <v>743</v>
      </c>
      <c r="D3" s="305" t="s">
        <v>744</v>
      </c>
      <c r="E3" s="305" t="s">
        <v>745</v>
      </c>
      <c r="F3" s="305" t="s">
        <v>746</v>
      </c>
    </row>
    <row r="4" spans="1:6" ht="12.75">
      <c r="A4" s="297" t="s">
        <v>747</v>
      </c>
      <c r="B4" s="297" t="s">
        <v>748</v>
      </c>
      <c r="C4" s="297" t="s">
        <v>749</v>
      </c>
      <c r="D4" s="296">
        <v>5450000</v>
      </c>
      <c r="E4" s="296">
        <v>0</v>
      </c>
      <c r="F4" s="300">
        <v>87844400</v>
      </c>
    </row>
    <row r="5" spans="1:6" ht="12.75">
      <c r="A5" s="297" t="s">
        <v>921</v>
      </c>
      <c r="B5" s="297" t="s">
        <v>750</v>
      </c>
      <c r="C5" s="297" t="s">
        <v>751</v>
      </c>
      <c r="D5" s="296">
        <v>5450000</v>
      </c>
      <c r="E5" s="296">
        <v>0</v>
      </c>
      <c r="F5" s="300"/>
    </row>
    <row r="6" spans="1:6" ht="12.75">
      <c r="A6" s="297" t="s">
        <v>752</v>
      </c>
      <c r="B6" s="297" t="s">
        <v>1004</v>
      </c>
      <c r="C6" s="297" t="s">
        <v>751</v>
      </c>
      <c r="D6" s="296">
        <v>0</v>
      </c>
      <c r="E6" s="296">
        <v>0</v>
      </c>
      <c r="F6" s="300"/>
    </row>
    <row r="7" spans="1:6" ht="12.75">
      <c r="A7" s="297" t="s">
        <v>753</v>
      </c>
      <c r="B7" s="297" t="s">
        <v>754</v>
      </c>
      <c r="C7" s="297" t="s">
        <v>755</v>
      </c>
      <c r="D7" s="296">
        <v>25200</v>
      </c>
      <c r="E7" s="296">
        <v>0</v>
      </c>
      <c r="F7" s="300">
        <v>11544120</v>
      </c>
    </row>
    <row r="8" spans="1:6" ht="12.75">
      <c r="A8" s="297" t="s">
        <v>756</v>
      </c>
      <c r="B8" s="297" t="s">
        <v>757</v>
      </c>
      <c r="C8" s="297" t="s">
        <v>758</v>
      </c>
      <c r="D8" s="296">
        <v>0</v>
      </c>
      <c r="E8" s="296">
        <v>0</v>
      </c>
      <c r="F8" s="300">
        <v>13984000</v>
      </c>
    </row>
    <row r="9" spans="1:6" ht="12.75">
      <c r="A9" s="297" t="s">
        <v>759</v>
      </c>
      <c r="B9" s="297" t="s">
        <v>760</v>
      </c>
      <c r="C9" s="297" t="s">
        <v>761</v>
      </c>
      <c r="D9" s="296">
        <v>0</v>
      </c>
      <c r="E9" s="296">
        <v>0</v>
      </c>
      <c r="F9" s="300">
        <v>593952</v>
      </c>
    </row>
    <row r="10" spans="1:6" ht="12.75">
      <c r="A10" s="297" t="s">
        <v>762</v>
      </c>
      <c r="B10" s="297" t="s">
        <v>763</v>
      </c>
      <c r="C10" s="297" t="s">
        <v>758</v>
      </c>
      <c r="D10" s="296">
        <v>0</v>
      </c>
      <c r="E10" s="296">
        <v>0</v>
      </c>
      <c r="F10" s="300">
        <v>5166520</v>
      </c>
    </row>
    <row r="11" spans="1:6" ht="12.75">
      <c r="A11" s="297" t="s">
        <v>920</v>
      </c>
      <c r="B11" s="297" t="s">
        <v>764</v>
      </c>
      <c r="C11" s="297" t="s">
        <v>751</v>
      </c>
      <c r="D11" s="296">
        <v>0</v>
      </c>
      <c r="E11" s="296">
        <v>0</v>
      </c>
      <c r="F11" s="300">
        <v>0</v>
      </c>
    </row>
    <row r="12" spans="1:6" ht="12.75">
      <c r="A12" s="297" t="s">
        <v>919</v>
      </c>
      <c r="B12" s="297" t="s">
        <v>765</v>
      </c>
      <c r="C12" s="297" t="s">
        <v>751</v>
      </c>
      <c r="D12" s="296">
        <v>25200</v>
      </c>
      <c r="E12" s="296">
        <v>0</v>
      </c>
      <c r="F12" s="300">
        <v>0</v>
      </c>
    </row>
    <row r="13" spans="1:6" ht="12.75">
      <c r="A13" s="297" t="s">
        <v>1001</v>
      </c>
      <c r="B13" s="297" t="s">
        <v>766</v>
      </c>
      <c r="C13" s="297" t="s">
        <v>751</v>
      </c>
      <c r="D13" s="296">
        <v>0</v>
      </c>
      <c r="E13" s="296">
        <v>0</v>
      </c>
      <c r="F13" s="300">
        <v>0</v>
      </c>
    </row>
    <row r="14" spans="1:6" ht="12.75">
      <c r="A14" s="297" t="s">
        <v>1000</v>
      </c>
      <c r="B14" s="297" t="s">
        <v>767</v>
      </c>
      <c r="C14" s="297" t="s">
        <v>751</v>
      </c>
      <c r="D14" s="296">
        <v>0</v>
      </c>
      <c r="E14" s="296">
        <v>0</v>
      </c>
      <c r="F14" s="300">
        <v>0</v>
      </c>
    </row>
    <row r="15" spans="1:6" ht="12.75">
      <c r="A15" s="297" t="s">
        <v>918</v>
      </c>
      <c r="B15" s="297" t="s">
        <v>768</v>
      </c>
      <c r="C15" s="297" t="s">
        <v>751</v>
      </c>
      <c r="D15" s="296">
        <v>0</v>
      </c>
      <c r="E15" s="296">
        <v>0</v>
      </c>
      <c r="F15" s="300">
        <v>0</v>
      </c>
    </row>
    <row r="16" spans="1:6" ht="12.75">
      <c r="A16" s="297" t="s">
        <v>769</v>
      </c>
      <c r="B16" s="297" t="s">
        <v>770</v>
      </c>
      <c r="C16" s="297" t="s">
        <v>771</v>
      </c>
      <c r="D16" s="296">
        <v>2700</v>
      </c>
      <c r="E16" s="296">
        <v>0</v>
      </c>
      <c r="F16" s="300">
        <v>11175300</v>
      </c>
    </row>
    <row r="17" spans="1:6" ht="12.75">
      <c r="A17" s="297" t="s">
        <v>917</v>
      </c>
      <c r="B17" s="297" t="s">
        <v>772</v>
      </c>
      <c r="C17" s="297" t="s">
        <v>751</v>
      </c>
      <c r="D17" s="296">
        <v>2700</v>
      </c>
      <c r="E17" s="296">
        <v>0</v>
      </c>
      <c r="F17" s="300">
        <v>0</v>
      </c>
    </row>
    <row r="18" spans="1:6" ht="12.75">
      <c r="A18" s="297" t="s">
        <v>773</v>
      </c>
      <c r="B18" s="297" t="s">
        <v>774</v>
      </c>
      <c r="C18" s="297" t="s">
        <v>775</v>
      </c>
      <c r="D18" s="296">
        <v>2550</v>
      </c>
      <c r="E18" s="297">
        <v>0</v>
      </c>
      <c r="F18" s="300">
        <v>334050</v>
      </c>
    </row>
    <row r="19" spans="1:6" ht="12.75">
      <c r="A19" s="297" t="s">
        <v>916</v>
      </c>
      <c r="B19" s="297" t="s">
        <v>776</v>
      </c>
      <c r="C19" s="297" t="s">
        <v>751</v>
      </c>
      <c r="D19" s="296">
        <v>2550</v>
      </c>
      <c r="E19" s="297">
        <v>0</v>
      </c>
      <c r="F19" s="300">
        <v>0</v>
      </c>
    </row>
    <row r="20" spans="1:6" ht="12.75">
      <c r="A20" s="297" t="s">
        <v>777</v>
      </c>
      <c r="B20" s="297" t="s">
        <v>778</v>
      </c>
      <c r="C20" s="297" t="s">
        <v>779</v>
      </c>
      <c r="D20" s="296">
        <v>1</v>
      </c>
      <c r="E20" s="297">
        <v>0</v>
      </c>
      <c r="F20" s="300">
        <v>285400</v>
      </c>
    </row>
    <row r="21" spans="1:6" ht="12.75">
      <c r="A21" s="297" t="s">
        <v>915</v>
      </c>
      <c r="B21" s="297" t="s">
        <v>780</v>
      </c>
      <c r="C21" s="297" t="s">
        <v>751</v>
      </c>
      <c r="D21" s="296">
        <v>1</v>
      </c>
      <c r="E21" s="297">
        <v>0</v>
      </c>
      <c r="F21" s="300">
        <v>0</v>
      </c>
    </row>
    <row r="22" spans="1:6" ht="12.75">
      <c r="A22" s="297" t="s">
        <v>914</v>
      </c>
      <c r="B22" s="297" t="s">
        <v>781</v>
      </c>
      <c r="C22" s="297" t="s">
        <v>751</v>
      </c>
      <c r="D22" s="296">
        <v>0</v>
      </c>
      <c r="E22" s="297">
        <v>0</v>
      </c>
      <c r="F22" s="300">
        <v>-84028045</v>
      </c>
    </row>
    <row r="23" spans="1:6" ht="12.75">
      <c r="A23" s="297" t="s">
        <v>913</v>
      </c>
      <c r="B23" s="297" t="s">
        <v>782</v>
      </c>
      <c r="C23" s="297" t="s">
        <v>751</v>
      </c>
      <c r="D23" s="296">
        <v>0</v>
      </c>
      <c r="E23" s="297">
        <v>0</v>
      </c>
      <c r="F23" s="300">
        <v>0</v>
      </c>
    </row>
    <row r="24" spans="1:6" ht="12.75">
      <c r="A24" s="297" t="s">
        <v>912</v>
      </c>
      <c r="B24" s="297" t="s">
        <v>783</v>
      </c>
      <c r="C24" s="297" t="s">
        <v>751</v>
      </c>
      <c r="D24" s="296">
        <v>0</v>
      </c>
      <c r="E24" s="297">
        <v>0</v>
      </c>
      <c r="F24" s="306">
        <v>46899697</v>
      </c>
    </row>
    <row r="25" spans="1:6" ht="12.75">
      <c r="A25" s="297" t="s">
        <v>911</v>
      </c>
      <c r="B25" s="297" t="s">
        <v>784</v>
      </c>
      <c r="C25" s="297" t="s">
        <v>751</v>
      </c>
      <c r="D25" s="296">
        <v>0</v>
      </c>
      <c r="E25" s="297">
        <v>0</v>
      </c>
      <c r="F25" s="300">
        <v>0</v>
      </c>
    </row>
    <row r="26" spans="1:6" ht="12.75">
      <c r="A26" s="297" t="s">
        <v>910</v>
      </c>
      <c r="B26" s="297" t="s">
        <v>785</v>
      </c>
      <c r="C26" s="297" t="s">
        <v>751</v>
      </c>
      <c r="D26" s="296">
        <v>0</v>
      </c>
      <c r="E26" s="297">
        <v>0</v>
      </c>
      <c r="F26" s="300">
        <v>0</v>
      </c>
    </row>
    <row r="27" spans="1:6" ht="12.75">
      <c r="A27" s="297" t="s">
        <v>786</v>
      </c>
      <c r="B27" s="297" t="s">
        <v>787</v>
      </c>
      <c r="C27" s="297" t="s">
        <v>788</v>
      </c>
      <c r="D27" s="296">
        <v>100</v>
      </c>
      <c r="E27" s="297">
        <v>200</v>
      </c>
      <c r="F27" s="300">
        <v>20000</v>
      </c>
    </row>
    <row r="28" spans="1:6" ht="12.75">
      <c r="A28" s="297" t="s">
        <v>789</v>
      </c>
      <c r="B28" s="297" t="s">
        <v>790</v>
      </c>
      <c r="C28" s="297" t="s">
        <v>791</v>
      </c>
      <c r="D28" s="296">
        <v>2</v>
      </c>
      <c r="E28" s="297">
        <v>0</v>
      </c>
      <c r="F28" s="300">
        <v>0</v>
      </c>
    </row>
    <row r="29" spans="1:6" ht="12.75">
      <c r="A29" s="297" t="s">
        <v>999</v>
      </c>
      <c r="B29" s="297" t="s">
        <v>792</v>
      </c>
      <c r="C29" s="297" t="s">
        <v>751</v>
      </c>
      <c r="D29" s="296">
        <v>0</v>
      </c>
      <c r="E29" s="297">
        <v>0</v>
      </c>
      <c r="F29" s="300">
        <v>0</v>
      </c>
    </row>
    <row r="30" spans="1:6" ht="12.75">
      <c r="A30" s="299" t="s">
        <v>793</v>
      </c>
      <c r="B30" s="299" t="s">
        <v>794</v>
      </c>
      <c r="C30" s="299" t="s">
        <v>751</v>
      </c>
      <c r="D30" s="298">
        <v>0</v>
      </c>
      <c r="E30" s="299">
        <v>0</v>
      </c>
      <c r="F30" s="298">
        <v>46919697</v>
      </c>
    </row>
    <row r="31" spans="1:6" ht="12.75">
      <c r="A31" s="297"/>
      <c r="B31" s="297"/>
      <c r="C31" s="297"/>
      <c r="D31" s="296"/>
      <c r="E31" s="297"/>
      <c r="F31" s="296"/>
    </row>
    <row r="32" spans="1:6" ht="12.75">
      <c r="A32" s="297" t="s">
        <v>998</v>
      </c>
      <c r="B32" s="297" t="s">
        <v>909</v>
      </c>
      <c r="C32" s="297" t="s">
        <v>771</v>
      </c>
      <c r="D32" s="296">
        <v>4371500</v>
      </c>
      <c r="E32" s="302">
        <v>10.3</v>
      </c>
      <c r="F32" s="296">
        <v>45026450</v>
      </c>
    </row>
    <row r="33" spans="1:6" ht="12.75">
      <c r="A33" s="297" t="s">
        <v>997</v>
      </c>
      <c r="B33" s="297" t="s">
        <v>908</v>
      </c>
      <c r="C33" s="297" t="s">
        <v>771</v>
      </c>
      <c r="D33" s="296">
        <v>2400000</v>
      </c>
      <c r="E33" s="302">
        <v>7</v>
      </c>
      <c r="F33" s="296">
        <v>16800000</v>
      </c>
    </row>
    <row r="34" spans="1:6" ht="12.75">
      <c r="A34" s="297" t="s">
        <v>996</v>
      </c>
      <c r="B34" s="297" t="s">
        <v>907</v>
      </c>
      <c r="C34" s="297" t="s">
        <v>771</v>
      </c>
      <c r="D34" s="296">
        <v>4371500</v>
      </c>
      <c r="E34" s="302">
        <v>0</v>
      </c>
      <c r="F34" s="296">
        <v>0</v>
      </c>
    </row>
    <row r="35" spans="1:6" ht="12.75">
      <c r="A35" s="297"/>
      <c r="B35" s="297"/>
      <c r="C35" s="297"/>
      <c r="D35" s="296"/>
      <c r="E35" s="297"/>
      <c r="F35" s="296"/>
    </row>
    <row r="36" spans="1:6" ht="12.75">
      <c r="A36" s="297" t="s">
        <v>995</v>
      </c>
      <c r="B36" s="297" t="s">
        <v>909</v>
      </c>
      <c r="C36" s="297" t="s">
        <v>771</v>
      </c>
      <c r="D36" s="296">
        <v>2185750</v>
      </c>
      <c r="E36" s="302">
        <v>0</v>
      </c>
      <c r="F36" s="296">
        <v>0</v>
      </c>
    </row>
    <row r="37" spans="1:6" ht="12.75">
      <c r="A37" s="297" t="s">
        <v>994</v>
      </c>
      <c r="B37" s="297" t="s">
        <v>908</v>
      </c>
      <c r="C37" s="297" t="s">
        <v>771</v>
      </c>
      <c r="D37" s="296">
        <v>1200000</v>
      </c>
      <c r="E37" s="302">
        <v>0</v>
      </c>
      <c r="F37" s="296">
        <v>0</v>
      </c>
    </row>
    <row r="38" spans="1:6" ht="12.75">
      <c r="A38" s="297" t="s">
        <v>993</v>
      </c>
      <c r="B38" s="297" t="s">
        <v>907</v>
      </c>
      <c r="C38" s="297" t="s">
        <v>771</v>
      </c>
      <c r="D38" s="296">
        <v>2185750</v>
      </c>
      <c r="E38" s="302">
        <v>0</v>
      </c>
      <c r="F38" s="296">
        <v>0</v>
      </c>
    </row>
    <row r="39" spans="1:6" ht="12.75">
      <c r="A39" s="297"/>
      <c r="B39" s="297"/>
      <c r="C39" s="297"/>
      <c r="D39" s="296"/>
      <c r="E39" s="297"/>
      <c r="F39" s="296"/>
    </row>
    <row r="40" spans="1:6" ht="12.75">
      <c r="A40" s="297" t="s">
        <v>992</v>
      </c>
      <c r="B40" s="297" t="s">
        <v>795</v>
      </c>
      <c r="C40" s="297" t="s">
        <v>771</v>
      </c>
      <c r="D40" s="296">
        <v>97400</v>
      </c>
      <c r="E40" s="302">
        <v>110.7</v>
      </c>
      <c r="F40" s="296">
        <v>10782180</v>
      </c>
    </row>
    <row r="41" spans="1:6" ht="12.75">
      <c r="A41" s="297" t="s">
        <v>991</v>
      </c>
      <c r="B41" s="297" t="s">
        <v>796</v>
      </c>
      <c r="C41" s="297" t="s">
        <v>771</v>
      </c>
      <c r="D41" s="296">
        <v>48700</v>
      </c>
      <c r="E41" s="302">
        <v>0</v>
      </c>
      <c r="F41" s="296">
        <v>0</v>
      </c>
    </row>
    <row r="42" spans="1:6" ht="12.75">
      <c r="A42" s="297"/>
      <c r="B42" s="297"/>
      <c r="C42" s="297"/>
      <c r="D42" s="296"/>
      <c r="E42" s="297"/>
      <c r="F42" s="296"/>
    </row>
    <row r="43" spans="1:6" ht="12.75">
      <c r="A43" s="297" t="s">
        <v>906</v>
      </c>
      <c r="B43" s="297" t="s">
        <v>905</v>
      </c>
      <c r="C43" s="297" t="s">
        <v>771</v>
      </c>
      <c r="D43" s="296">
        <v>189000</v>
      </c>
      <c r="E43" s="296">
        <v>0</v>
      </c>
      <c r="F43" s="296">
        <v>0</v>
      </c>
    </row>
    <row r="44" spans="1:6" ht="12.75">
      <c r="A44" s="297"/>
      <c r="B44" s="297"/>
      <c r="C44" s="297"/>
      <c r="D44" s="296"/>
      <c r="E44" s="297"/>
      <c r="F44" s="296"/>
    </row>
    <row r="45" spans="1:6" ht="12.75">
      <c r="A45" s="297"/>
      <c r="B45" s="297"/>
      <c r="C45" s="297"/>
      <c r="D45" s="296"/>
      <c r="E45" s="297"/>
      <c r="F45" s="296"/>
    </row>
    <row r="46" spans="1:6" ht="12.75">
      <c r="A46" s="297" t="s">
        <v>797</v>
      </c>
      <c r="B46" s="297" t="s">
        <v>990</v>
      </c>
      <c r="C46" s="297" t="s">
        <v>771</v>
      </c>
      <c r="D46" s="296">
        <v>396700</v>
      </c>
      <c r="E46" s="302">
        <v>1</v>
      </c>
      <c r="F46" s="296">
        <v>396700</v>
      </c>
    </row>
    <row r="47" spans="1:6" ht="12.75">
      <c r="A47" s="297" t="s">
        <v>798</v>
      </c>
      <c r="B47" s="297" t="s">
        <v>989</v>
      </c>
      <c r="C47" s="297" t="s">
        <v>771</v>
      </c>
      <c r="D47" s="296">
        <v>363642</v>
      </c>
      <c r="E47" s="302">
        <v>0</v>
      </c>
      <c r="F47" s="296">
        <v>0</v>
      </c>
    </row>
    <row r="48" spans="1:6" ht="12.75">
      <c r="A48" s="297" t="s">
        <v>799</v>
      </c>
      <c r="B48" s="297" t="s">
        <v>988</v>
      </c>
      <c r="C48" s="297" t="s">
        <v>771</v>
      </c>
      <c r="D48" s="296">
        <v>1447300</v>
      </c>
      <c r="E48" s="297">
        <v>0</v>
      </c>
      <c r="F48" s="296">
        <v>0</v>
      </c>
    </row>
    <row r="49" spans="1:6" ht="12.75">
      <c r="A49" s="297" t="s">
        <v>800</v>
      </c>
      <c r="B49" s="297" t="s">
        <v>987</v>
      </c>
      <c r="C49" s="297" t="s">
        <v>771</v>
      </c>
      <c r="D49" s="296">
        <v>1326692</v>
      </c>
      <c r="E49" s="297">
        <v>0</v>
      </c>
      <c r="F49" s="296">
        <v>0</v>
      </c>
    </row>
    <row r="50" spans="1:6" ht="12.75">
      <c r="A50" s="297" t="s">
        <v>801</v>
      </c>
      <c r="B50" s="297" t="s">
        <v>986</v>
      </c>
      <c r="C50" s="297" t="s">
        <v>771</v>
      </c>
      <c r="D50" s="296">
        <v>434300</v>
      </c>
      <c r="E50" s="297">
        <v>0</v>
      </c>
      <c r="F50" s="296">
        <v>0</v>
      </c>
    </row>
    <row r="51" spans="1:6" ht="12.75">
      <c r="A51" s="297" t="s">
        <v>802</v>
      </c>
      <c r="B51" s="297" t="s">
        <v>985</v>
      </c>
      <c r="C51" s="297" t="s">
        <v>771</v>
      </c>
      <c r="D51" s="296">
        <v>398108</v>
      </c>
      <c r="E51" s="297">
        <v>0</v>
      </c>
      <c r="F51" s="296">
        <v>0</v>
      </c>
    </row>
    <row r="52" spans="1:6" ht="12.75">
      <c r="A52" s="297" t="s">
        <v>803</v>
      </c>
      <c r="B52" s="297" t="s">
        <v>904</v>
      </c>
      <c r="C52" s="297" t="s">
        <v>771</v>
      </c>
      <c r="D52" s="296">
        <v>1593700</v>
      </c>
      <c r="E52" s="297">
        <v>0</v>
      </c>
      <c r="F52" s="296">
        <v>0</v>
      </c>
    </row>
    <row r="53" spans="1:6" ht="12.75">
      <c r="A53" s="297" t="s">
        <v>804</v>
      </c>
      <c r="B53" s="297" t="s">
        <v>984</v>
      </c>
      <c r="C53" s="297" t="s">
        <v>771</v>
      </c>
      <c r="D53" s="296">
        <v>1460892</v>
      </c>
      <c r="E53" s="297">
        <v>0</v>
      </c>
      <c r="F53" s="296">
        <v>0</v>
      </c>
    </row>
    <row r="54" spans="1:6" ht="12.75">
      <c r="A54" s="297"/>
      <c r="B54" s="297"/>
      <c r="C54" s="297"/>
      <c r="D54" s="296"/>
      <c r="E54" s="297"/>
      <c r="F54" s="296"/>
    </row>
    <row r="55" spans="1:6" ht="12.75">
      <c r="A55" s="297" t="s">
        <v>805</v>
      </c>
      <c r="B55" s="297" t="s">
        <v>990</v>
      </c>
      <c r="C55" s="297" t="s">
        <v>771</v>
      </c>
      <c r="D55" s="296">
        <v>198350</v>
      </c>
      <c r="E55" s="297">
        <v>0</v>
      </c>
      <c r="F55" s="296">
        <v>0</v>
      </c>
    </row>
    <row r="56" spans="1:6" ht="12.75">
      <c r="A56" s="297" t="s">
        <v>806</v>
      </c>
      <c r="B56" s="297" t="s">
        <v>989</v>
      </c>
      <c r="C56" s="297" t="s">
        <v>771</v>
      </c>
      <c r="D56" s="296">
        <v>181821</v>
      </c>
      <c r="E56" s="297">
        <v>0</v>
      </c>
      <c r="F56" s="296">
        <v>0</v>
      </c>
    </row>
    <row r="57" spans="1:6" ht="12.75">
      <c r="A57" s="297" t="s">
        <v>807</v>
      </c>
      <c r="B57" s="297" t="s">
        <v>988</v>
      </c>
      <c r="C57" s="297" t="s">
        <v>771</v>
      </c>
      <c r="D57" s="296">
        <v>723650</v>
      </c>
      <c r="E57" s="297">
        <v>0</v>
      </c>
      <c r="F57" s="296">
        <v>0</v>
      </c>
    </row>
    <row r="58" spans="1:6" ht="12.75">
      <c r="A58" s="297" t="s">
        <v>808</v>
      </c>
      <c r="B58" s="297" t="s">
        <v>987</v>
      </c>
      <c r="C58" s="297" t="s">
        <v>771</v>
      </c>
      <c r="D58" s="296">
        <v>663346</v>
      </c>
      <c r="E58" s="297">
        <v>0</v>
      </c>
      <c r="F58" s="296">
        <v>0</v>
      </c>
    </row>
    <row r="59" spans="1:6" ht="12.75">
      <c r="A59" s="297" t="s">
        <v>809</v>
      </c>
      <c r="B59" s="297" t="s">
        <v>986</v>
      </c>
      <c r="C59" s="297" t="s">
        <v>771</v>
      </c>
      <c r="D59" s="296">
        <v>217150</v>
      </c>
      <c r="E59" s="297">
        <v>0</v>
      </c>
      <c r="F59" s="296">
        <v>0</v>
      </c>
    </row>
    <row r="60" spans="1:6" ht="12.75">
      <c r="A60" s="297" t="s">
        <v>810</v>
      </c>
      <c r="B60" s="297" t="s">
        <v>985</v>
      </c>
      <c r="C60" s="297" t="s">
        <v>771</v>
      </c>
      <c r="D60" s="296">
        <v>199054</v>
      </c>
      <c r="E60" s="297">
        <v>0</v>
      </c>
      <c r="F60" s="296">
        <v>0</v>
      </c>
    </row>
    <row r="61" spans="1:6" ht="12.75">
      <c r="A61" s="297" t="s">
        <v>811</v>
      </c>
      <c r="B61" s="297" t="s">
        <v>904</v>
      </c>
      <c r="C61" s="297" t="s">
        <v>771</v>
      </c>
      <c r="D61" s="296">
        <v>796850</v>
      </c>
      <c r="E61" s="297">
        <v>0</v>
      </c>
      <c r="F61" s="296">
        <v>0</v>
      </c>
    </row>
    <row r="62" spans="1:6" ht="12.75">
      <c r="A62" s="297" t="s">
        <v>812</v>
      </c>
      <c r="B62" s="297" t="s">
        <v>984</v>
      </c>
      <c r="C62" s="297" t="s">
        <v>771</v>
      </c>
      <c r="D62" s="296">
        <v>730446</v>
      </c>
      <c r="E62" s="297">
        <v>0</v>
      </c>
      <c r="F62" s="296">
        <v>0</v>
      </c>
    </row>
    <row r="63" spans="1:6" ht="12.75">
      <c r="A63" s="297"/>
      <c r="B63" s="297"/>
      <c r="C63" s="297"/>
      <c r="D63" s="296"/>
      <c r="E63" s="297"/>
      <c r="F63" s="296"/>
    </row>
    <row r="64" spans="1:6" ht="12.75">
      <c r="A64" s="297" t="s">
        <v>903</v>
      </c>
      <c r="B64" s="297" t="s">
        <v>795</v>
      </c>
      <c r="C64" s="297" t="s">
        <v>771</v>
      </c>
      <c r="D64" s="296">
        <v>811600</v>
      </c>
      <c r="E64" s="297">
        <v>0</v>
      </c>
      <c r="F64" s="296">
        <v>0</v>
      </c>
    </row>
    <row r="65" spans="1:6" ht="12.75">
      <c r="A65" s="297" t="s">
        <v>902</v>
      </c>
      <c r="B65" s="297" t="s">
        <v>796</v>
      </c>
      <c r="C65" s="297" t="s">
        <v>771</v>
      </c>
      <c r="D65" s="296">
        <v>405800</v>
      </c>
      <c r="E65" s="297">
        <v>0</v>
      </c>
      <c r="F65" s="296">
        <v>0</v>
      </c>
    </row>
    <row r="66" spans="1:6" ht="12.75">
      <c r="A66" s="299" t="s">
        <v>813</v>
      </c>
      <c r="B66" s="299" t="s">
        <v>814</v>
      </c>
      <c r="C66" s="299" t="s">
        <v>751</v>
      </c>
      <c r="D66" s="298">
        <v>0</v>
      </c>
      <c r="E66" s="299">
        <v>0</v>
      </c>
      <c r="F66" s="298">
        <v>73005330</v>
      </c>
    </row>
    <row r="67" spans="1:6" ht="12.75">
      <c r="A67" s="299"/>
      <c r="B67" s="299"/>
      <c r="C67" s="299"/>
      <c r="D67" s="298"/>
      <c r="E67" s="299"/>
      <c r="F67" s="298"/>
    </row>
    <row r="68" spans="1:6" ht="12.75">
      <c r="A68" s="297" t="s">
        <v>983</v>
      </c>
      <c r="B68" s="297" t="s">
        <v>815</v>
      </c>
      <c r="C68" s="297" t="s">
        <v>751</v>
      </c>
      <c r="D68" s="296">
        <v>0</v>
      </c>
      <c r="E68" s="297" t="s">
        <v>741</v>
      </c>
      <c r="F68" s="296">
        <v>0</v>
      </c>
    </row>
    <row r="69" spans="1:6" ht="12.75">
      <c r="A69" s="297"/>
      <c r="B69" s="297"/>
      <c r="C69" s="297"/>
      <c r="D69" s="296"/>
      <c r="E69" s="297"/>
      <c r="F69" s="296"/>
    </row>
    <row r="70" spans="1:6" ht="12.75">
      <c r="A70" s="297" t="s">
        <v>982</v>
      </c>
      <c r="B70" s="297" t="s">
        <v>816</v>
      </c>
      <c r="C70" s="297" t="s">
        <v>817</v>
      </c>
      <c r="D70" s="296">
        <v>3780000</v>
      </c>
      <c r="E70" s="296">
        <v>20400000</v>
      </c>
      <c r="F70" s="296">
        <v>20400000</v>
      </c>
    </row>
    <row r="71" spans="1:6" ht="12.75">
      <c r="A71" s="297" t="s">
        <v>981</v>
      </c>
      <c r="B71" s="297" t="s">
        <v>818</v>
      </c>
      <c r="C71" s="297" t="s">
        <v>817</v>
      </c>
      <c r="D71" s="296">
        <v>3300000</v>
      </c>
      <c r="E71" s="296">
        <v>16500000</v>
      </c>
      <c r="F71" s="296">
        <v>16500000</v>
      </c>
    </row>
    <row r="72" spans="1:6" ht="12.75">
      <c r="A72" s="297" t="s">
        <v>980</v>
      </c>
      <c r="B72" s="297" t="s">
        <v>819</v>
      </c>
      <c r="C72" s="297" t="s">
        <v>771</v>
      </c>
      <c r="D72" s="296">
        <v>65360</v>
      </c>
      <c r="E72" s="297">
        <v>18</v>
      </c>
      <c r="F72" s="296">
        <v>1176480</v>
      </c>
    </row>
    <row r="73" spans="1:6" ht="12.75">
      <c r="A73" s="297" t="s">
        <v>979</v>
      </c>
      <c r="B73" s="297" t="s">
        <v>820</v>
      </c>
      <c r="C73" s="297" t="s">
        <v>771</v>
      </c>
      <c r="D73" s="296">
        <v>71896</v>
      </c>
      <c r="E73" s="297">
        <v>0</v>
      </c>
      <c r="F73" s="296">
        <v>0</v>
      </c>
    </row>
    <row r="74" spans="1:6" ht="12.75">
      <c r="A74" s="297" t="s">
        <v>978</v>
      </c>
      <c r="B74" s="297" t="s">
        <v>821</v>
      </c>
      <c r="C74" s="297" t="s">
        <v>771</v>
      </c>
      <c r="D74" s="296">
        <v>25000</v>
      </c>
      <c r="E74" s="297">
        <v>30</v>
      </c>
      <c r="F74" s="296">
        <v>750000</v>
      </c>
    </row>
    <row r="75" spans="1:6" ht="12.75">
      <c r="A75" s="297" t="s">
        <v>977</v>
      </c>
      <c r="B75" s="297" t="s">
        <v>822</v>
      </c>
      <c r="C75" s="297" t="s">
        <v>771</v>
      </c>
      <c r="D75" s="296">
        <v>330000</v>
      </c>
      <c r="E75" s="297">
        <v>0</v>
      </c>
      <c r="F75" s="296">
        <v>0</v>
      </c>
    </row>
    <row r="76" spans="1:6" ht="12.75">
      <c r="A76" s="297" t="s">
        <v>976</v>
      </c>
      <c r="B76" s="297" t="s">
        <v>823</v>
      </c>
      <c r="C76" s="297" t="s">
        <v>771</v>
      </c>
      <c r="D76" s="296">
        <v>429000</v>
      </c>
      <c r="E76" s="297">
        <v>95</v>
      </c>
      <c r="F76" s="296">
        <v>40755000</v>
      </c>
    </row>
    <row r="77" spans="1:6" ht="12.75">
      <c r="A77" s="297" t="s">
        <v>975</v>
      </c>
      <c r="B77" s="297" t="s">
        <v>824</v>
      </c>
      <c r="C77" s="297" t="s">
        <v>825</v>
      </c>
      <c r="D77" s="296">
        <v>4250000</v>
      </c>
      <c r="E77" s="297">
        <v>0</v>
      </c>
      <c r="F77" s="296">
        <v>0</v>
      </c>
    </row>
    <row r="78" spans="1:6" ht="12.75">
      <c r="A78" s="297"/>
      <c r="B78" s="297"/>
      <c r="C78" s="297"/>
      <c r="D78" s="296"/>
      <c r="E78" s="297"/>
      <c r="F78" s="296"/>
    </row>
    <row r="79" spans="1:6" ht="12.75">
      <c r="A79" s="297" t="s">
        <v>974</v>
      </c>
      <c r="B79" s="297" t="s">
        <v>826</v>
      </c>
      <c r="C79" s="297" t="s">
        <v>771</v>
      </c>
      <c r="D79" s="296">
        <v>190000</v>
      </c>
      <c r="E79" s="297">
        <v>0</v>
      </c>
      <c r="F79" s="296">
        <v>0</v>
      </c>
    </row>
    <row r="80" spans="1:6" ht="12.75">
      <c r="A80" s="297" t="s">
        <v>973</v>
      </c>
      <c r="B80" s="297" t="s">
        <v>827</v>
      </c>
      <c r="C80" s="297" t="s">
        <v>771</v>
      </c>
      <c r="D80" s="296">
        <v>285000</v>
      </c>
      <c r="E80" s="297">
        <v>0</v>
      </c>
      <c r="F80" s="296">
        <v>0</v>
      </c>
    </row>
    <row r="81" spans="1:6" ht="12.75">
      <c r="A81" s="297" t="s">
        <v>972</v>
      </c>
      <c r="B81" s="297" t="s">
        <v>828</v>
      </c>
      <c r="C81" s="297" t="s">
        <v>771</v>
      </c>
      <c r="D81" s="296">
        <v>114000</v>
      </c>
      <c r="E81" s="297">
        <v>0</v>
      </c>
      <c r="F81" s="296">
        <v>0</v>
      </c>
    </row>
    <row r="82" spans="1:6" ht="12.75">
      <c r="A82" s="297" t="s">
        <v>971</v>
      </c>
      <c r="B82" s="297" t="s">
        <v>829</v>
      </c>
      <c r="C82" s="297" t="s">
        <v>771</v>
      </c>
      <c r="D82" s="296">
        <v>171000</v>
      </c>
      <c r="E82" s="297">
        <v>0</v>
      </c>
      <c r="F82" s="296">
        <v>0</v>
      </c>
    </row>
    <row r="83" spans="1:6" ht="12.75">
      <c r="A83" s="297"/>
      <c r="B83" s="297"/>
      <c r="C83" s="297"/>
      <c r="D83" s="296"/>
      <c r="E83" s="297"/>
      <c r="F83" s="296"/>
    </row>
    <row r="84" spans="1:6" ht="12.75">
      <c r="A84" s="297" t="s">
        <v>970</v>
      </c>
      <c r="B84" s="297" t="s">
        <v>830</v>
      </c>
      <c r="C84" s="297" t="s">
        <v>771</v>
      </c>
      <c r="D84" s="296">
        <v>689000</v>
      </c>
      <c r="E84" s="297">
        <v>0</v>
      </c>
      <c r="F84" s="296">
        <v>0</v>
      </c>
    </row>
    <row r="85" spans="1:6" ht="12.75">
      <c r="A85" s="297" t="s">
        <v>969</v>
      </c>
      <c r="B85" s="297" t="s">
        <v>831</v>
      </c>
      <c r="C85" s="297" t="s">
        <v>771</v>
      </c>
      <c r="D85" s="296">
        <v>757900</v>
      </c>
      <c r="E85" s="297">
        <v>0</v>
      </c>
      <c r="F85" s="296">
        <v>0</v>
      </c>
    </row>
    <row r="86" spans="1:6" ht="12.75">
      <c r="A86" s="297" t="s">
        <v>968</v>
      </c>
      <c r="B86" s="297" t="s">
        <v>832</v>
      </c>
      <c r="C86" s="297" t="s">
        <v>771</v>
      </c>
      <c r="D86" s="296">
        <v>413400</v>
      </c>
      <c r="E86" s="297">
        <v>0</v>
      </c>
      <c r="F86" s="296">
        <v>0</v>
      </c>
    </row>
    <row r="87" spans="1:6" ht="12.75">
      <c r="A87" s="297" t="s">
        <v>967</v>
      </c>
      <c r="B87" s="297" t="s">
        <v>833</v>
      </c>
      <c r="C87" s="297" t="s">
        <v>771</v>
      </c>
      <c r="D87" s="296">
        <v>454740</v>
      </c>
      <c r="E87" s="297">
        <v>0</v>
      </c>
      <c r="F87" s="296">
        <v>0</v>
      </c>
    </row>
    <row r="88" spans="1:6" ht="12.75">
      <c r="A88" s="297" t="s">
        <v>966</v>
      </c>
      <c r="B88" s="297" t="s">
        <v>834</v>
      </c>
      <c r="C88" s="297" t="s">
        <v>771</v>
      </c>
      <c r="D88" s="296">
        <v>689000</v>
      </c>
      <c r="E88" s="297">
        <v>0</v>
      </c>
      <c r="F88" s="296">
        <v>0</v>
      </c>
    </row>
    <row r="89" spans="1:6" ht="12.75">
      <c r="A89" s="297" t="s">
        <v>965</v>
      </c>
      <c r="B89" s="297" t="s">
        <v>835</v>
      </c>
      <c r="C89" s="297" t="s">
        <v>771</v>
      </c>
      <c r="D89" s="296">
        <v>757900</v>
      </c>
      <c r="E89" s="297">
        <v>0</v>
      </c>
      <c r="F89" s="296">
        <v>0</v>
      </c>
    </row>
    <row r="90" spans="1:6" ht="12.75">
      <c r="A90" s="297" t="s">
        <v>964</v>
      </c>
      <c r="B90" s="297" t="s">
        <v>836</v>
      </c>
      <c r="C90" s="297" t="s">
        <v>771</v>
      </c>
      <c r="D90" s="296">
        <v>413400</v>
      </c>
      <c r="E90" s="297">
        <v>0</v>
      </c>
      <c r="F90" s="296">
        <v>0</v>
      </c>
    </row>
    <row r="91" spans="1:6" ht="12.75">
      <c r="A91" s="297" t="s">
        <v>963</v>
      </c>
      <c r="B91" s="297" t="s">
        <v>837</v>
      </c>
      <c r="C91" s="297" t="s">
        <v>771</v>
      </c>
      <c r="D91" s="296">
        <v>454740</v>
      </c>
      <c r="E91" s="297">
        <v>0</v>
      </c>
      <c r="F91" s="296">
        <v>0</v>
      </c>
    </row>
    <row r="92" spans="1:6" ht="12.75">
      <c r="A92" s="297"/>
      <c r="B92" s="297"/>
      <c r="C92" s="297"/>
      <c r="D92" s="296"/>
      <c r="E92" s="297"/>
      <c r="F92" s="296"/>
    </row>
    <row r="93" spans="1:6" ht="12.75">
      <c r="A93" s="297" t="s">
        <v>962</v>
      </c>
      <c r="B93" s="297" t="s">
        <v>838</v>
      </c>
      <c r="C93" s="297" t="s">
        <v>771</v>
      </c>
      <c r="D93" s="296">
        <v>359000</v>
      </c>
      <c r="E93" s="297">
        <v>0</v>
      </c>
      <c r="F93" s="296">
        <v>0</v>
      </c>
    </row>
    <row r="94" spans="1:6" ht="12.75">
      <c r="A94" s="297" t="s">
        <v>961</v>
      </c>
      <c r="B94" s="297" t="s">
        <v>839</v>
      </c>
      <c r="C94" s="297" t="s">
        <v>771</v>
      </c>
      <c r="D94" s="296">
        <v>430800</v>
      </c>
      <c r="E94" s="297">
        <v>0</v>
      </c>
      <c r="F94" s="296">
        <v>0</v>
      </c>
    </row>
    <row r="95" spans="1:6" ht="12.75">
      <c r="A95" s="297" t="s">
        <v>960</v>
      </c>
      <c r="B95" s="297" t="s">
        <v>840</v>
      </c>
      <c r="C95" s="297" t="s">
        <v>771</v>
      </c>
      <c r="D95" s="296">
        <v>215400</v>
      </c>
      <c r="E95" s="297">
        <v>0</v>
      </c>
      <c r="F95" s="296">
        <v>0</v>
      </c>
    </row>
    <row r="96" spans="1:6" ht="12.75">
      <c r="A96" s="297" t="s">
        <v>959</v>
      </c>
      <c r="B96" s="297" t="s">
        <v>841</v>
      </c>
      <c r="C96" s="297" t="s">
        <v>771</v>
      </c>
      <c r="D96" s="296">
        <v>258480</v>
      </c>
      <c r="E96" s="297">
        <v>0</v>
      </c>
      <c r="F96" s="296">
        <v>0</v>
      </c>
    </row>
    <row r="97" spans="1:6" ht="12.75">
      <c r="A97" s="297" t="s">
        <v>958</v>
      </c>
      <c r="B97" s="297" t="s">
        <v>842</v>
      </c>
      <c r="C97" s="297" t="s">
        <v>771</v>
      </c>
      <c r="D97" s="296">
        <v>359000</v>
      </c>
      <c r="E97" s="297">
        <v>0</v>
      </c>
      <c r="F97" s="296">
        <v>0</v>
      </c>
    </row>
    <row r="98" spans="1:6" ht="12.75">
      <c r="A98" s="297" t="s">
        <v>957</v>
      </c>
      <c r="B98" s="297" t="s">
        <v>843</v>
      </c>
      <c r="C98" s="297" t="s">
        <v>771</v>
      </c>
      <c r="D98" s="296">
        <v>430800</v>
      </c>
      <c r="E98" s="297">
        <v>0</v>
      </c>
      <c r="F98" s="296">
        <v>0</v>
      </c>
    </row>
    <row r="99" spans="1:6" ht="12.75">
      <c r="A99" s="297" t="s">
        <v>956</v>
      </c>
      <c r="B99" s="297" t="s">
        <v>844</v>
      </c>
      <c r="C99" s="297" t="s">
        <v>771</v>
      </c>
      <c r="D99" s="296">
        <v>215400</v>
      </c>
      <c r="E99" s="297">
        <v>0</v>
      </c>
      <c r="F99" s="296">
        <v>0</v>
      </c>
    </row>
    <row r="100" spans="1:6" ht="12.75">
      <c r="A100" s="297" t="s">
        <v>955</v>
      </c>
      <c r="B100" s="297" t="s">
        <v>845</v>
      </c>
      <c r="C100" s="297" t="s">
        <v>771</v>
      </c>
      <c r="D100" s="296">
        <v>258480</v>
      </c>
      <c r="E100" s="297">
        <v>0</v>
      </c>
      <c r="F100" s="296">
        <v>0</v>
      </c>
    </row>
    <row r="101" spans="1:6" ht="12.75">
      <c r="A101" s="297"/>
      <c r="B101" s="297"/>
      <c r="C101" s="297"/>
      <c r="D101" s="296"/>
      <c r="E101" s="297"/>
      <c r="F101" s="296"/>
    </row>
    <row r="102" spans="1:6" ht="12.75">
      <c r="A102" s="297" t="s">
        <v>954</v>
      </c>
      <c r="B102" s="297" t="s">
        <v>846</v>
      </c>
      <c r="C102" s="297" t="s">
        <v>771</v>
      </c>
      <c r="D102" s="296">
        <v>239100</v>
      </c>
      <c r="E102" s="297">
        <v>0</v>
      </c>
      <c r="F102" s="296">
        <v>0</v>
      </c>
    </row>
    <row r="103" spans="1:6" ht="12.75">
      <c r="A103" s="297" t="s">
        <v>953</v>
      </c>
      <c r="B103" s="297" t="s">
        <v>847</v>
      </c>
      <c r="C103" s="297" t="s">
        <v>771</v>
      </c>
      <c r="D103" s="296">
        <v>286920</v>
      </c>
      <c r="E103" s="297">
        <v>0</v>
      </c>
      <c r="F103" s="296">
        <v>0</v>
      </c>
    </row>
    <row r="104" spans="1:6" ht="12.75">
      <c r="A104" s="297"/>
      <c r="B104" s="297"/>
      <c r="C104" s="297"/>
      <c r="D104" s="296"/>
      <c r="E104" s="297"/>
      <c r="F104" s="296"/>
    </row>
    <row r="105" spans="1:6" ht="12.75">
      <c r="A105" s="297" t="s">
        <v>952</v>
      </c>
      <c r="B105" s="297" t="s">
        <v>848</v>
      </c>
      <c r="C105" s="297" t="s">
        <v>771</v>
      </c>
      <c r="D105" s="296">
        <v>700000</v>
      </c>
      <c r="E105" s="297">
        <v>0</v>
      </c>
      <c r="F105" s="296">
        <v>0</v>
      </c>
    </row>
    <row r="106" spans="1:6" ht="12.75">
      <c r="A106" s="297" t="s">
        <v>951</v>
      </c>
      <c r="B106" s="297" t="s">
        <v>849</v>
      </c>
      <c r="C106" s="297" t="s">
        <v>771</v>
      </c>
      <c r="D106" s="296">
        <v>910000</v>
      </c>
      <c r="E106" s="297">
        <v>0</v>
      </c>
      <c r="F106" s="296">
        <v>0</v>
      </c>
    </row>
    <row r="107" spans="1:6" ht="12.75">
      <c r="A107" s="297" t="s">
        <v>950</v>
      </c>
      <c r="B107" s="297" t="s">
        <v>949</v>
      </c>
      <c r="C107" s="297" t="s">
        <v>771</v>
      </c>
      <c r="D107" s="296">
        <v>350000</v>
      </c>
      <c r="E107" s="297">
        <v>0</v>
      </c>
      <c r="F107" s="296">
        <v>0</v>
      </c>
    </row>
    <row r="108" spans="1:6" ht="12.75">
      <c r="A108" s="297"/>
      <c r="B108" s="297"/>
      <c r="C108" s="297"/>
      <c r="D108" s="296"/>
      <c r="E108" s="297"/>
      <c r="F108" s="296"/>
    </row>
    <row r="109" spans="1:6" ht="12.75">
      <c r="A109" s="297" t="s">
        <v>948</v>
      </c>
      <c r="B109" s="297" t="s">
        <v>850</v>
      </c>
      <c r="C109" s="297" t="s">
        <v>851</v>
      </c>
      <c r="D109" s="296">
        <v>569350</v>
      </c>
      <c r="E109" s="297">
        <v>0</v>
      </c>
      <c r="F109" s="296">
        <v>0</v>
      </c>
    </row>
    <row r="110" spans="1:6" ht="12.75">
      <c r="A110" s="297" t="s">
        <v>947</v>
      </c>
      <c r="B110" s="297" t="s">
        <v>852</v>
      </c>
      <c r="C110" s="297" t="s">
        <v>851</v>
      </c>
      <c r="D110" s="296">
        <v>626285</v>
      </c>
      <c r="E110" s="297">
        <v>0</v>
      </c>
      <c r="F110" s="296">
        <v>0</v>
      </c>
    </row>
    <row r="111" spans="1:6" ht="12.75">
      <c r="A111" s="297" t="s">
        <v>946</v>
      </c>
      <c r="B111" s="297" t="s">
        <v>853</v>
      </c>
      <c r="C111" s="297" t="s">
        <v>851</v>
      </c>
      <c r="D111" s="296">
        <v>284675</v>
      </c>
      <c r="E111" s="297">
        <v>0</v>
      </c>
      <c r="F111" s="296">
        <v>0</v>
      </c>
    </row>
    <row r="112" spans="1:6" ht="12.75">
      <c r="A112" s="297"/>
      <c r="B112" s="297"/>
      <c r="C112" s="297"/>
      <c r="D112" s="296"/>
      <c r="E112" s="297"/>
      <c r="F112" s="296"/>
    </row>
    <row r="113" spans="1:6" ht="12.75">
      <c r="A113" s="297" t="s">
        <v>945</v>
      </c>
      <c r="B113" s="297" t="s">
        <v>854</v>
      </c>
      <c r="C113" s="297" t="s">
        <v>825</v>
      </c>
      <c r="D113" s="296">
        <v>3000000</v>
      </c>
      <c r="E113" s="297">
        <v>0</v>
      </c>
      <c r="F113" s="296">
        <v>0</v>
      </c>
    </row>
    <row r="114" spans="1:6" ht="12.75">
      <c r="A114" s="297" t="s">
        <v>944</v>
      </c>
      <c r="B114" s="297" t="s">
        <v>855</v>
      </c>
      <c r="C114" s="297" t="s">
        <v>856</v>
      </c>
      <c r="D114" s="296">
        <v>2500</v>
      </c>
      <c r="E114" s="297">
        <v>0</v>
      </c>
      <c r="F114" s="296">
        <v>0</v>
      </c>
    </row>
    <row r="115" spans="1:6" ht="12.75">
      <c r="A115" s="297"/>
      <c r="B115" s="297"/>
      <c r="C115" s="297"/>
      <c r="D115" s="296"/>
      <c r="E115" s="297"/>
      <c r="F115" s="296"/>
    </row>
    <row r="116" spans="1:6" ht="12.75">
      <c r="A116" s="297" t="s">
        <v>943</v>
      </c>
      <c r="B116" s="297" t="s">
        <v>857</v>
      </c>
      <c r="C116" s="297" t="s">
        <v>825</v>
      </c>
      <c r="D116" s="296">
        <v>2000000</v>
      </c>
      <c r="E116" s="297">
        <v>0</v>
      </c>
      <c r="F116" s="296">
        <v>0</v>
      </c>
    </row>
    <row r="117" spans="1:6" ht="12.75">
      <c r="A117" s="297" t="s">
        <v>942</v>
      </c>
      <c r="B117" s="297" t="s">
        <v>858</v>
      </c>
      <c r="C117" s="297" t="s">
        <v>856</v>
      </c>
      <c r="D117" s="296">
        <v>196000</v>
      </c>
      <c r="E117" s="297">
        <v>0</v>
      </c>
      <c r="F117" s="296">
        <v>0</v>
      </c>
    </row>
    <row r="118" spans="1:6" ht="12.75">
      <c r="A118" s="297" t="s">
        <v>941</v>
      </c>
      <c r="B118" s="297" t="s">
        <v>859</v>
      </c>
      <c r="C118" s="297" t="s">
        <v>825</v>
      </c>
      <c r="D118" s="296">
        <v>2000000</v>
      </c>
      <c r="E118" s="297">
        <v>0</v>
      </c>
      <c r="F118" s="296">
        <v>0</v>
      </c>
    </row>
    <row r="119" spans="1:6" ht="12.75">
      <c r="A119" s="297" t="s">
        <v>940</v>
      </c>
      <c r="B119" s="297" t="s">
        <v>860</v>
      </c>
      <c r="C119" s="297" t="s">
        <v>856</v>
      </c>
      <c r="D119" s="296">
        <v>196000</v>
      </c>
      <c r="E119" s="297">
        <v>0</v>
      </c>
      <c r="F119" s="296">
        <v>0</v>
      </c>
    </row>
    <row r="120" spans="1:6" ht="12.75">
      <c r="A120" s="297"/>
      <c r="B120" s="297"/>
      <c r="C120" s="297"/>
      <c r="D120" s="296"/>
      <c r="E120" s="297"/>
      <c r="F120" s="296"/>
    </row>
    <row r="121" spans="1:6" ht="12.75">
      <c r="A121" s="297" t="s">
        <v>939</v>
      </c>
      <c r="B121" s="297" t="s">
        <v>861</v>
      </c>
      <c r="C121" s="297" t="s">
        <v>741</v>
      </c>
      <c r="D121" s="296">
        <v>0</v>
      </c>
      <c r="E121" s="297">
        <v>0</v>
      </c>
      <c r="F121" s="296">
        <v>4312761</v>
      </c>
    </row>
    <row r="122" spans="1:6" ht="12.75">
      <c r="A122" s="297"/>
      <c r="B122" s="297"/>
      <c r="C122" s="297"/>
      <c r="D122" s="296"/>
      <c r="E122" s="297"/>
      <c r="F122" s="296"/>
    </row>
    <row r="123" spans="1:6" ht="12.75">
      <c r="A123" s="297" t="s">
        <v>938</v>
      </c>
      <c r="B123" s="297" t="s">
        <v>867</v>
      </c>
      <c r="C123" s="297" t="s">
        <v>771</v>
      </c>
      <c r="D123" s="296">
        <v>4419000</v>
      </c>
      <c r="E123" s="297">
        <v>0</v>
      </c>
      <c r="F123" s="296">
        <v>0</v>
      </c>
    </row>
    <row r="124" spans="1:6" ht="12.75">
      <c r="A124" s="297" t="s">
        <v>937</v>
      </c>
      <c r="B124" s="297" t="s">
        <v>868</v>
      </c>
      <c r="C124" s="297" t="s">
        <v>771</v>
      </c>
      <c r="D124" s="296">
        <v>2993000</v>
      </c>
      <c r="E124" s="297">
        <v>3</v>
      </c>
      <c r="F124" s="296">
        <v>8979000</v>
      </c>
    </row>
    <row r="125" spans="1:6" ht="12.75">
      <c r="A125" s="297" t="s">
        <v>936</v>
      </c>
      <c r="B125" s="297" t="s">
        <v>869</v>
      </c>
      <c r="C125" s="297" t="s">
        <v>751</v>
      </c>
      <c r="D125" s="296">
        <v>0</v>
      </c>
      <c r="E125" s="297">
        <v>0</v>
      </c>
      <c r="F125" s="296">
        <v>4436000</v>
      </c>
    </row>
    <row r="126" spans="1:6" ht="12.75">
      <c r="A126" s="297"/>
      <c r="B126" s="297"/>
      <c r="C126" s="297"/>
      <c r="D126" s="296"/>
      <c r="E126" s="297"/>
      <c r="F126" s="296"/>
    </row>
    <row r="127" spans="1:6" ht="12.75">
      <c r="A127" s="297" t="s">
        <v>935</v>
      </c>
      <c r="B127" s="297" t="s">
        <v>862</v>
      </c>
      <c r="C127" s="297" t="s">
        <v>771</v>
      </c>
      <c r="D127" s="296">
        <v>3858040</v>
      </c>
      <c r="E127" s="303">
        <v>0</v>
      </c>
      <c r="F127" s="296">
        <v>0</v>
      </c>
    </row>
    <row r="128" spans="1:6" ht="12.75">
      <c r="A128" s="297" t="s">
        <v>863</v>
      </c>
      <c r="B128" s="297" t="s">
        <v>864</v>
      </c>
      <c r="C128" s="297" t="s">
        <v>751</v>
      </c>
      <c r="D128" s="296">
        <v>0</v>
      </c>
      <c r="E128" s="296">
        <v>0</v>
      </c>
      <c r="F128" s="296">
        <v>0</v>
      </c>
    </row>
    <row r="129" spans="1:6" ht="12.75">
      <c r="A129" s="297"/>
      <c r="B129" s="297"/>
      <c r="C129" s="297"/>
      <c r="D129" s="296"/>
      <c r="E129" s="297"/>
      <c r="F129" s="296"/>
    </row>
    <row r="130" spans="1:6" ht="12.75">
      <c r="A130" s="297" t="s">
        <v>901</v>
      </c>
      <c r="B130" s="297" t="s">
        <v>900</v>
      </c>
      <c r="C130" s="297" t="s">
        <v>771</v>
      </c>
      <c r="D130" s="296">
        <v>2200000</v>
      </c>
      <c r="E130" s="303">
        <v>7.15</v>
      </c>
      <c r="F130" s="296">
        <v>15730000</v>
      </c>
    </row>
    <row r="131" spans="1:6" ht="12.75">
      <c r="A131" s="297" t="s">
        <v>899</v>
      </c>
      <c r="B131" s="297" t="s">
        <v>865</v>
      </c>
      <c r="C131" s="297" t="s">
        <v>751</v>
      </c>
      <c r="D131" s="296">
        <v>0</v>
      </c>
      <c r="E131" s="296">
        <v>0</v>
      </c>
      <c r="F131" s="296">
        <v>14008797</v>
      </c>
    </row>
    <row r="132" spans="1:6" ht="12.75">
      <c r="A132" s="297" t="s">
        <v>898</v>
      </c>
      <c r="B132" s="297" t="s">
        <v>866</v>
      </c>
      <c r="C132" s="297" t="s">
        <v>751</v>
      </c>
      <c r="D132" s="296">
        <v>285</v>
      </c>
      <c r="E132" s="296">
        <v>1176</v>
      </c>
      <c r="F132" s="296">
        <v>335160</v>
      </c>
    </row>
    <row r="133" spans="1:6" ht="12.75">
      <c r="A133" s="299" t="s">
        <v>870</v>
      </c>
      <c r="B133" s="299" t="s">
        <v>871</v>
      </c>
      <c r="C133" s="299" t="s">
        <v>751</v>
      </c>
      <c r="D133" s="298">
        <v>0</v>
      </c>
      <c r="E133" s="298">
        <v>0</v>
      </c>
      <c r="F133" s="298">
        <v>127383198</v>
      </c>
    </row>
    <row r="134" spans="1:6" ht="12.75">
      <c r="A134" s="297"/>
      <c r="B134" s="297"/>
      <c r="C134" s="297"/>
      <c r="D134" s="296"/>
      <c r="E134" s="297"/>
      <c r="F134" s="296"/>
    </row>
    <row r="135" spans="1:6" ht="12.75">
      <c r="A135" s="297" t="s">
        <v>934</v>
      </c>
      <c r="B135" s="297" t="s">
        <v>872</v>
      </c>
      <c r="C135" s="297" t="s">
        <v>751</v>
      </c>
      <c r="D135" s="296">
        <v>459</v>
      </c>
      <c r="E135" s="297" t="s">
        <v>741</v>
      </c>
      <c r="F135" s="296">
        <v>0</v>
      </c>
    </row>
    <row r="136" spans="1:6" ht="12.75">
      <c r="A136" s="297" t="s">
        <v>933</v>
      </c>
      <c r="B136" s="297" t="s">
        <v>873</v>
      </c>
      <c r="C136" s="297" t="s">
        <v>751</v>
      </c>
      <c r="D136" s="296">
        <v>1210</v>
      </c>
      <c r="E136" s="297" t="s">
        <v>741</v>
      </c>
      <c r="F136" s="296">
        <v>5177889</v>
      </c>
    </row>
    <row r="137" spans="1:6" ht="12.75">
      <c r="A137" s="297" t="s">
        <v>932</v>
      </c>
      <c r="B137" s="297" t="s">
        <v>875</v>
      </c>
      <c r="C137" s="297" t="s">
        <v>751</v>
      </c>
      <c r="D137" s="296">
        <v>692200000</v>
      </c>
      <c r="E137" s="297" t="s">
        <v>741</v>
      </c>
      <c r="F137" s="296">
        <v>0</v>
      </c>
    </row>
    <row r="138" spans="1:6" ht="12.75">
      <c r="A138" s="297" t="s">
        <v>931</v>
      </c>
      <c r="B138" s="297" t="s">
        <v>876</v>
      </c>
      <c r="C138" s="297" t="s">
        <v>751</v>
      </c>
      <c r="D138" s="296">
        <v>407</v>
      </c>
      <c r="E138" s="297" t="s">
        <v>741</v>
      </c>
      <c r="F138" s="296">
        <v>0</v>
      </c>
    </row>
    <row r="139" spans="1:6" ht="12.75">
      <c r="A139" s="297" t="s">
        <v>930</v>
      </c>
      <c r="B139" s="297" t="s">
        <v>877</v>
      </c>
      <c r="C139" s="297" t="s">
        <v>751</v>
      </c>
      <c r="D139" s="296">
        <v>0</v>
      </c>
      <c r="E139" s="297" t="s">
        <v>741</v>
      </c>
      <c r="F139" s="296">
        <v>0</v>
      </c>
    </row>
    <row r="140" spans="1:6" ht="12.75">
      <c r="A140" s="301" t="s">
        <v>878</v>
      </c>
      <c r="B140" s="304" t="s">
        <v>874</v>
      </c>
      <c r="C140" s="297" t="s">
        <v>751</v>
      </c>
      <c r="D140" s="296"/>
      <c r="E140" s="297"/>
      <c r="F140" s="296">
        <v>9827000</v>
      </c>
    </row>
    <row r="141" spans="1:6" ht="12.75">
      <c r="A141" s="299" t="s">
        <v>878</v>
      </c>
      <c r="B141" s="299" t="s">
        <v>929</v>
      </c>
      <c r="C141" s="299" t="s">
        <v>751</v>
      </c>
      <c r="D141" s="298" t="s">
        <v>741</v>
      </c>
      <c r="E141" s="299" t="s">
        <v>741</v>
      </c>
      <c r="F141" s="298">
        <f>F136+F140</f>
        <v>15004889</v>
      </c>
    </row>
    <row r="142" spans="1:6" ht="12.75">
      <c r="A142" s="297"/>
      <c r="B142" s="297"/>
      <c r="C142" s="297"/>
      <c r="D142" s="296"/>
      <c r="E142" s="297"/>
      <c r="F142" s="296"/>
    </row>
    <row r="143" spans="1:6" ht="15.75">
      <c r="A143" s="342" t="s">
        <v>292</v>
      </c>
      <c r="B143" s="343"/>
      <c r="C143" s="297"/>
      <c r="D143" s="296"/>
      <c r="E143" s="297"/>
      <c r="F143" s="295">
        <f>F30+F66+F133+F141</f>
        <v>262313114</v>
      </c>
    </row>
  </sheetData>
  <sheetProtection/>
  <mergeCells count="3">
    <mergeCell ref="A143:B143"/>
    <mergeCell ref="A1:F1"/>
    <mergeCell ref="E2:F2"/>
  </mergeCell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D106">
      <selection activeCell="A1" sqref="A1:F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318" t="s">
        <v>922</v>
      </c>
      <c r="B1" s="319"/>
      <c r="C1" s="319"/>
      <c r="D1" s="319"/>
      <c r="E1" s="319"/>
      <c r="F1" s="320"/>
    </row>
    <row r="2" spans="1:6" ht="18.75" customHeight="1">
      <c r="A2" s="313" t="s">
        <v>182</v>
      </c>
      <c r="B2" s="319"/>
      <c r="C2" s="319"/>
      <c r="D2" s="319"/>
      <c r="E2" s="319"/>
      <c r="F2" s="320"/>
    </row>
    <row r="3" ht="18">
      <c r="A3" s="51"/>
    </row>
    <row r="4" spans="1:6" ht="15">
      <c r="A4" s="4" t="s">
        <v>279</v>
      </c>
      <c r="E4" s="316" t="s">
        <v>681</v>
      </c>
      <c r="F4" s="316"/>
    </row>
    <row r="5" spans="1:6" ht="45">
      <c r="A5" s="2" t="s">
        <v>336</v>
      </c>
      <c r="B5" s="3" t="s">
        <v>337</v>
      </c>
      <c r="C5" s="62" t="s">
        <v>213</v>
      </c>
      <c r="D5" s="62" t="s">
        <v>214</v>
      </c>
      <c r="E5" s="62" t="s">
        <v>215</v>
      </c>
      <c r="F5" s="83" t="s">
        <v>292</v>
      </c>
    </row>
    <row r="6" spans="1:6" ht="15">
      <c r="A6" s="30" t="s">
        <v>338</v>
      </c>
      <c r="B6" s="31" t="s">
        <v>339</v>
      </c>
      <c r="C6" s="86">
        <v>24422</v>
      </c>
      <c r="D6" s="44"/>
      <c r="E6" s="44"/>
      <c r="F6" s="86">
        <f>SUM(C6:E6)</f>
        <v>24422</v>
      </c>
    </row>
    <row r="7" spans="1:6" ht="15">
      <c r="A7" s="30" t="s">
        <v>340</v>
      </c>
      <c r="B7" s="32" t="s">
        <v>341</v>
      </c>
      <c r="C7" s="86"/>
      <c r="D7" s="44"/>
      <c r="E7" s="44"/>
      <c r="F7" s="86">
        <f>SUM(C7:E7)</f>
        <v>0</v>
      </c>
    </row>
    <row r="8" spans="1:6" ht="15">
      <c r="A8" s="30" t="s">
        <v>342</v>
      </c>
      <c r="B8" s="32" t="s">
        <v>343</v>
      </c>
      <c r="C8" s="86"/>
      <c r="D8" s="44"/>
      <c r="E8" s="44"/>
      <c r="F8" s="86"/>
    </row>
    <row r="9" spans="1:6" ht="15">
      <c r="A9" s="33" t="s">
        <v>344</v>
      </c>
      <c r="B9" s="32" t="s">
        <v>345</v>
      </c>
      <c r="C9" s="86"/>
      <c r="D9" s="44"/>
      <c r="E9" s="44"/>
      <c r="F9" s="86">
        <f>SUM(C9:E9)</f>
        <v>0</v>
      </c>
    </row>
    <row r="10" spans="1:6" ht="15">
      <c r="A10" s="33" t="s">
        <v>346</v>
      </c>
      <c r="B10" s="32" t="s">
        <v>347</v>
      </c>
      <c r="C10" s="86"/>
      <c r="D10" s="44"/>
      <c r="E10" s="44"/>
      <c r="F10" s="86"/>
    </row>
    <row r="11" spans="1:6" ht="15">
      <c r="A11" s="33" t="s">
        <v>348</v>
      </c>
      <c r="B11" s="32" t="s">
        <v>349</v>
      </c>
      <c r="C11" s="86"/>
      <c r="D11" s="44"/>
      <c r="E11" s="44"/>
      <c r="F11" s="86">
        <f>SUM(C11:E11)</f>
        <v>0</v>
      </c>
    </row>
    <row r="12" spans="1:6" ht="15">
      <c r="A12" s="33" t="s">
        <v>350</v>
      </c>
      <c r="B12" s="32" t="s">
        <v>351</v>
      </c>
      <c r="C12" s="86">
        <v>453</v>
      </c>
      <c r="D12" s="44"/>
      <c r="E12" s="44"/>
      <c r="F12" s="86">
        <f>SUM(C12:E12)</f>
        <v>453</v>
      </c>
    </row>
    <row r="13" spans="1:6" ht="15">
      <c r="A13" s="33" t="s">
        <v>352</v>
      </c>
      <c r="B13" s="32" t="s">
        <v>353</v>
      </c>
      <c r="C13" s="86"/>
      <c r="D13" s="44"/>
      <c r="E13" s="44"/>
      <c r="F13" s="86"/>
    </row>
    <row r="14" spans="1:6" ht="15">
      <c r="A14" s="5" t="s">
        <v>354</v>
      </c>
      <c r="B14" s="32" t="s">
        <v>355</v>
      </c>
      <c r="C14" s="86"/>
      <c r="D14" s="44"/>
      <c r="E14" s="44"/>
      <c r="F14" s="86"/>
    </row>
    <row r="15" spans="1:6" ht="15">
      <c r="A15" s="5" t="s">
        <v>356</v>
      </c>
      <c r="B15" s="32" t="s">
        <v>357</v>
      </c>
      <c r="C15" s="86"/>
      <c r="D15" s="44"/>
      <c r="E15" s="44"/>
      <c r="F15" s="86">
        <f>SUM(C15:E15)</f>
        <v>0</v>
      </c>
    </row>
    <row r="16" spans="1:6" ht="15">
      <c r="A16" s="5" t="s">
        <v>358</v>
      </c>
      <c r="B16" s="32" t="s">
        <v>359</v>
      </c>
      <c r="C16" s="86"/>
      <c r="D16" s="44"/>
      <c r="E16" s="44"/>
      <c r="F16" s="86"/>
    </row>
    <row r="17" spans="1:6" ht="15">
      <c r="A17" s="5" t="s">
        <v>360</v>
      </c>
      <c r="B17" s="32" t="s">
        <v>361</v>
      </c>
      <c r="C17" s="86"/>
      <c r="D17" s="44"/>
      <c r="E17" s="44"/>
      <c r="F17" s="86"/>
    </row>
    <row r="18" spans="1:6" ht="15">
      <c r="A18" s="5" t="s">
        <v>65</v>
      </c>
      <c r="B18" s="32" t="s">
        <v>362</v>
      </c>
      <c r="C18" s="86">
        <v>200</v>
      </c>
      <c r="D18" s="44"/>
      <c r="E18" s="44"/>
      <c r="F18" s="86">
        <f>SUM(C18:E18)</f>
        <v>200</v>
      </c>
    </row>
    <row r="19" spans="1:6" ht="15">
      <c r="A19" s="34" t="s">
        <v>7</v>
      </c>
      <c r="B19" s="35" t="s">
        <v>363</v>
      </c>
      <c r="C19" s="85">
        <f>SUM(C6:C18)</f>
        <v>25075</v>
      </c>
      <c r="D19" s="44"/>
      <c r="E19" s="44"/>
      <c r="F19" s="85">
        <f aca="true" t="shared" si="0" ref="F19:F27">SUM(C19:E19)</f>
        <v>25075</v>
      </c>
    </row>
    <row r="20" spans="1:6" ht="15">
      <c r="A20" s="5" t="s">
        <v>364</v>
      </c>
      <c r="B20" s="32" t="s">
        <v>365</v>
      </c>
      <c r="C20" s="44">
        <v>21031</v>
      </c>
      <c r="D20" s="44"/>
      <c r="E20" s="44"/>
      <c r="F20" s="86">
        <f t="shared" si="0"/>
        <v>21031</v>
      </c>
    </row>
    <row r="21" spans="1:6" ht="15">
      <c r="A21" s="5" t="s">
        <v>366</v>
      </c>
      <c r="B21" s="32" t="s">
        <v>367</v>
      </c>
      <c r="C21" s="260">
        <v>8414</v>
      </c>
      <c r="D21" s="260">
        <v>2600</v>
      </c>
      <c r="E21" s="44"/>
      <c r="F21" s="86">
        <f t="shared" si="0"/>
        <v>11014</v>
      </c>
    </row>
    <row r="22" spans="1:6" ht="15">
      <c r="A22" s="6" t="s">
        <v>368</v>
      </c>
      <c r="B22" s="32" t="s">
        <v>369</v>
      </c>
      <c r="C22" s="260">
        <v>1200</v>
      </c>
      <c r="D22" s="260"/>
      <c r="E22" s="44"/>
      <c r="F22" s="86">
        <f t="shared" si="0"/>
        <v>1200</v>
      </c>
    </row>
    <row r="23" spans="1:6" ht="15">
      <c r="A23" s="7" t="s">
        <v>8</v>
      </c>
      <c r="B23" s="35" t="s">
        <v>370</v>
      </c>
      <c r="C23" s="280">
        <f>SUM(C20:C22)</f>
        <v>30645</v>
      </c>
      <c r="D23" s="280">
        <f>SUM(D20:D22)</f>
        <v>2600</v>
      </c>
      <c r="E23" s="44"/>
      <c r="F23" s="85">
        <f t="shared" si="0"/>
        <v>33245</v>
      </c>
    </row>
    <row r="24" spans="1:6" ht="15">
      <c r="A24" s="54" t="s">
        <v>95</v>
      </c>
      <c r="B24" s="55" t="s">
        <v>371</v>
      </c>
      <c r="C24" s="280">
        <f>C19+C23</f>
        <v>55720</v>
      </c>
      <c r="D24" s="280">
        <f>D19+D23</f>
        <v>2600</v>
      </c>
      <c r="E24" s="44"/>
      <c r="F24" s="85">
        <f t="shared" si="0"/>
        <v>58320</v>
      </c>
    </row>
    <row r="25" spans="1:6" ht="15">
      <c r="A25" s="41" t="s">
        <v>66</v>
      </c>
      <c r="B25" s="55" t="s">
        <v>372</v>
      </c>
      <c r="C25" s="280">
        <v>8583</v>
      </c>
      <c r="D25" s="280">
        <v>410</v>
      </c>
      <c r="E25" s="44"/>
      <c r="F25" s="85">
        <f t="shared" si="0"/>
        <v>8993</v>
      </c>
    </row>
    <row r="26" spans="1:6" ht="15">
      <c r="A26" s="5" t="s">
        <v>373</v>
      </c>
      <c r="B26" s="32" t="s">
        <v>374</v>
      </c>
      <c r="C26" s="44">
        <v>200</v>
      </c>
      <c r="D26" s="44"/>
      <c r="E26" s="44"/>
      <c r="F26" s="86">
        <f t="shared" si="0"/>
        <v>200</v>
      </c>
    </row>
    <row r="27" spans="1:6" ht="15">
      <c r="A27" s="5" t="s">
        <v>375</v>
      </c>
      <c r="B27" s="32" t="s">
        <v>376</v>
      </c>
      <c r="C27" s="44">
        <v>10200</v>
      </c>
      <c r="D27" s="44">
        <v>2800</v>
      </c>
      <c r="E27" s="44"/>
      <c r="F27" s="86">
        <f t="shared" si="0"/>
        <v>13000</v>
      </c>
    </row>
    <row r="28" spans="1:6" ht="15">
      <c r="A28" s="5" t="s">
        <v>377</v>
      </c>
      <c r="B28" s="32" t="s">
        <v>378</v>
      </c>
      <c r="C28" s="44"/>
      <c r="D28" s="44"/>
      <c r="E28" s="44"/>
      <c r="F28" s="86"/>
    </row>
    <row r="29" spans="1:6" ht="15">
      <c r="A29" s="7" t="s">
        <v>9</v>
      </c>
      <c r="B29" s="35" t="s">
        <v>379</v>
      </c>
      <c r="C29" s="85">
        <f>SUM(C26:C28)</f>
        <v>10400</v>
      </c>
      <c r="D29" s="85">
        <f>SUM(D27:D28)</f>
        <v>2800</v>
      </c>
      <c r="E29" s="85"/>
      <c r="F29" s="85">
        <f>SUM(C29:E29)</f>
        <v>13200</v>
      </c>
    </row>
    <row r="30" spans="1:6" ht="15">
      <c r="A30" s="5" t="s">
        <v>380</v>
      </c>
      <c r="B30" s="32" t="s">
        <v>381</v>
      </c>
      <c r="C30" s="44">
        <v>550</v>
      </c>
      <c r="D30" s="44">
        <v>20</v>
      </c>
      <c r="E30" s="44"/>
      <c r="F30" s="86">
        <f>SUM(C30:E30)</f>
        <v>570</v>
      </c>
    </row>
    <row r="31" spans="1:6" ht="15">
      <c r="A31" s="5" t="s">
        <v>382</v>
      </c>
      <c r="B31" s="32" t="s">
        <v>383</v>
      </c>
      <c r="C31" s="44">
        <v>90</v>
      </c>
      <c r="D31" s="44">
        <v>50</v>
      </c>
      <c r="E31" s="44"/>
      <c r="F31" s="86">
        <f aca="true" t="shared" si="1" ref="F31:F46">SUM(C31:E31)</f>
        <v>140</v>
      </c>
    </row>
    <row r="32" spans="1:6" ht="15" customHeight="1">
      <c r="A32" s="7" t="s">
        <v>96</v>
      </c>
      <c r="B32" s="35" t="s">
        <v>384</v>
      </c>
      <c r="C32" s="85">
        <f>SUM(C30:C31)</f>
        <v>640</v>
      </c>
      <c r="D32" s="85">
        <f>SUM(D30:D31)</f>
        <v>70</v>
      </c>
      <c r="E32" s="85"/>
      <c r="F32" s="85">
        <f t="shared" si="1"/>
        <v>710</v>
      </c>
    </row>
    <row r="33" spans="1:6" ht="15">
      <c r="A33" s="5" t="s">
        <v>385</v>
      </c>
      <c r="B33" s="32" t="s">
        <v>386</v>
      </c>
      <c r="C33" s="44">
        <v>23430</v>
      </c>
      <c r="D33" s="44">
        <v>2000</v>
      </c>
      <c r="E33" s="44"/>
      <c r="F33" s="86">
        <f t="shared" si="1"/>
        <v>25430</v>
      </c>
    </row>
    <row r="34" spans="1:6" ht="15">
      <c r="A34" s="5" t="s">
        <v>387</v>
      </c>
      <c r="B34" s="32" t="s">
        <v>388</v>
      </c>
      <c r="C34" s="44">
        <v>20086</v>
      </c>
      <c r="D34" s="44"/>
      <c r="E34" s="44"/>
      <c r="F34" s="86">
        <f t="shared" si="1"/>
        <v>20086</v>
      </c>
    </row>
    <row r="35" spans="1:6" ht="15">
      <c r="A35" s="5" t="s">
        <v>67</v>
      </c>
      <c r="B35" s="32" t="s">
        <v>389</v>
      </c>
      <c r="C35" s="44">
        <v>100</v>
      </c>
      <c r="D35" s="44">
        <v>600</v>
      </c>
      <c r="E35" s="44"/>
      <c r="F35" s="86">
        <f t="shared" si="1"/>
        <v>700</v>
      </c>
    </row>
    <row r="36" spans="1:6" ht="15">
      <c r="A36" s="5" t="s">
        <v>390</v>
      </c>
      <c r="B36" s="32" t="s">
        <v>391</v>
      </c>
      <c r="C36" s="44">
        <v>20670</v>
      </c>
      <c r="D36" s="44">
        <v>2500</v>
      </c>
      <c r="E36" s="44"/>
      <c r="F36" s="86">
        <f t="shared" si="1"/>
        <v>23170</v>
      </c>
    </row>
    <row r="37" spans="1:6" ht="15">
      <c r="A37" s="10" t="s">
        <v>68</v>
      </c>
      <c r="B37" s="32" t="s">
        <v>392</v>
      </c>
      <c r="C37" s="44"/>
      <c r="D37" s="44"/>
      <c r="E37" s="44"/>
      <c r="F37" s="86"/>
    </row>
    <row r="38" spans="1:6" ht="15">
      <c r="A38" s="6" t="s">
        <v>393</v>
      </c>
      <c r="B38" s="32" t="s">
        <v>394</v>
      </c>
      <c r="C38" s="44">
        <v>15070</v>
      </c>
      <c r="D38" s="44"/>
      <c r="E38" s="44"/>
      <c r="F38" s="86">
        <f t="shared" si="1"/>
        <v>15070</v>
      </c>
    </row>
    <row r="39" spans="1:6" ht="15">
      <c r="A39" s="5" t="s">
        <v>69</v>
      </c>
      <c r="B39" s="32" t="s">
        <v>395</v>
      </c>
      <c r="C39" s="44">
        <v>57497</v>
      </c>
      <c r="D39" s="44">
        <v>6000</v>
      </c>
      <c r="E39" s="44"/>
      <c r="F39" s="86">
        <f t="shared" si="1"/>
        <v>63497</v>
      </c>
    </row>
    <row r="40" spans="1:6" ht="15">
      <c r="A40" s="7" t="s">
        <v>10</v>
      </c>
      <c r="B40" s="35" t="s">
        <v>396</v>
      </c>
      <c r="C40" s="85">
        <f>SUM(C33:C39)</f>
        <v>136853</v>
      </c>
      <c r="D40" s="85">
        <f>SUM(D33:D39)</f>
        <v>11100</v>
      </c>
      <c r="E40" s="44"/>
      <c r="F40" s="85">
        <f t="shared" si="1"/>
        <v>147953</v>
      </c>
    </row>
    <row r="41" spans="1:6" ht="15">
      <c r="A41" s="5" t="s">
        <v>397</v>
      </c>
      <c r="B41" s="32" t="s">
        <v>398</v>
      </c>
      <c r="C41" s="44">
        <v>153</v>
      </c>
      <c r="D41" s="44"/>
      <c r="E41" s="44"/>
      <c r="F41" s="86">
        <f t="shared" si="1"/>
        <v>153</v>
      </c>
    </row>
    <row r="42" spans="1:6" ht="15">
      <c r="A42" s="5" t="s">
        <v>399</v>
      </c>
      <c r="B42" s="32" t="s">
        <v>400</v>
      </c>
      <c r="C42" s="44"/>
      <c r="D42" s="44"/>
      <c r="E42" s="44"/>
      <c r="F42" s="86"/>
    </row>
    <row r="43" spans="1:6" ht="15">
      <c r="A43" s="7" t="s">
        <v>11</v>
      </c>
      <c r="B43" s="35" t="s">
        <v>401</v>
      </c>
      <c r="C43" s="85">
        <f>SUM(C41:C42)</f>
        <v>153</v>
      </c>
      <c r="D43" s="85"/>
      <c r="E43" s="85"/>
      <c r="F43" s="85">
        <f t="shared" si="1"/>
        <v>153</v>
      </c>
    </row>
    <row r="44" spans="1:6" ht="15">
      <c r="A44" s="5" t="s">
        <v>402</v>
      </c>
      <c r="B44" s="32" t="s">
        <v>403</v>
      </c>
      <c r="C44" s="44">
        <v>34749</v>
      </c>
      <c r="D44" s="44">
        <v>3100</v>
      </c>
      <c r="E44" s="44"/>
      <c r="F44" s="86">
        <f t="shared" si="1"/>
        <v>37849</v>
      </c>
    </row>
    <row r="45" spans="1:6" ht="15">
      <c r="A45" s="5" t="s">
        <v>404</v>
      </c>
      <c r="B45" s="32" t="s">
        <v>405</v>
      </c>
      <c r="C45" s="44">
        <v>11182</v>
      </c>
      <c r="D45" s="44">
        <v>1350</v>
      </c>
      <c r="E45" s="44"/>
      <c r="F45" s="86">
        <f t="shared" si="1"/>
        <v>12532</v>
      </c>
    </row>
    <row r="46" spans="1:6" ht="15">
      <c r="A46" s="5" t="s">
        <v>70</v>
      </c>
      <c r="B46" s="32" t="s">
        <v>406</v>
      </c>
      <c r="C46" s="44">
        <v>600</v>
      </c>
      <c r="D46" s="44"/>
      <c r="E46" s="44"/>
      <c r="F46" s="86">
        <f t="shared" si="1"/>
        <v>600</v>
      </c>
    </row>
    <row r="47" spans="1:6" ht="15">
      <c r="A47" s="5" t="s">
        <v>71</v>
      </c>
      <c r="B47" s="32" t="s">
        <v>407</v>
      </c>
      <c r="C47" s="44"/>
      <c r="D47" s="44"/>
      <c r="E47" s="44"/>
      <c r="F47" s="86"/>
    </row>
    <row r="48" spans="1:6" ht="15">
      <c r="A48" s="5" t="s">
        <v>408</v>
      </c>
      <c r="B48" s="32" t="s">
        <v>409</v>
      </c>
      <c r="C48" s="86">
        <v>2500</v>
      </c>
      <c r="D48" s="86"/>
      <c r="E48" s="86"/>
      <c r="F48" s="86">
        <f>SUM(C48:E48)</f>
        <v>2500</v>
      </c>
    </row>
    <row r="49" spans="1:6" ht="15">
      <c r="A49" s="7" t="s">
        <v>12</v>
      </c>
      <c r="B49" s="35" t="s">
        <v>410</v>
      </c>
      <c r="C49" s="85">
        <f>SUM(C44:C48)</f>
        <v>49031</v>
      </c>
      <c r="D49" s="85">
        <f>SUM(D44:D48)</f>
        <v>4450</v>
      </c>
      <c r="E49" s="85"/>
      <c r="F49" s="85">
        <f>SUM(C49:E49)</f>
        <v>53481</v>
      </c>
    </row>
    <row r="50" spans="1:6" ht="15">
      <c r="A50" s="41" t="s">
        <v>13</v>
      </c>
      <c r="B50" s="55" t="s">
        <v>411</v>
      </c>
      <c r="C50" s="85">
        <f>C29+C32+C40+C43+C49</f>
        <v>197077</v>
      </c>
      <c r="D50" s="85">
        <f>D29+D32+D40+D43+D49</f>
        <v>18420</v>
      </c>
      <c r="E50" s="85"/>
      <c r="F50" s="85">
        <f>SUM(C50:E50)</f>
        <v>215497</v>
      </c>
    </row>
    <row r="51" spans="1:6" ht="15">
      <c r="A51" s="13" t="s">
        <v>412</v>
      </c>
      <c r="B51" s="32" t="s">
        <v>413</v>
      </c>
      <c r="C51" s="44"/>
      <c r="D51" s="44"/>
      <c r="E51" s="44"/>
      <c r="F51" s="86"/>
    </row>
    <row r="52" spans="1:6" ht="15">
      <c r="A52" s="13" t="s">
        <v>14</v>
      </c>
      <c r="B52" s="32" t="s">
        <v>414</v>
      </c>
      <c r="C52" s="44"/>
      <c r="D52" s="44"/>
      <c r="E52" s="44"/>
      <c r="F52" s="86"/>
    </row>
    <row r="53" spans="1:6" ht="15">
      <c r="A53" s="17" t="s">
        <v>72</v>
      </c>
      <c r="B53" s="32" t="s">
        <v>415</v>
      </c>
      <c r="C53" s="44"/>
      <c r="D53" s="44"/>
      <c r="E53" s="44"/>
      <c r="F53" s="86"/>
    </row>
    <row r="54" spans="1:6" ht="15">
      <c r="A54" s="17" t="s">
        <v>73</v>
      </c>
      <c r="B54" s="32" t="s">
        <v>416</v>
      </c>
      <c r="C54" s="44"/>
      <c r="D54" s="44"/>
      <c r="E54" s="44"/>
      <c r="F54" s="86">
        <f>SUM(C54:E54)</f>
        <v>0</v>
      </c>
    </row>
    <row r="55" spans="1:6" ht="15">
      <c r="A55" s="17" t="s">
        <v>74</v>
      </c>
      <c r="B55" s="32" t="s">
        <v>417</v>
      </c>
      <c r="C55" s="44"/>
      <c r="D55" s="44"/>
      <c r="E55" s="44"/>
      <c r="F55" s="86">
        <f>SUM(C55:E55)</f>
        <v>0</v>
      </c>
    </row>
    <row r="56" spans="1:6" ht="15">
      <c r="A56" s="13" t="s">
        <v>75</v>
      </c>
      <c r="B56" s="32" t="s">
        <v>418</v>
      </c>
      <c r="C56" s="44"/>
      <c r="D56" s="44"/>
      <c r="E56" s="44"/>
      <c r="F56" s="86">
        <f>SUM(C56:E56)</f>
        <v>0</v>
      </c>
    </row>
    <row r="57" spans="1:6" ht="15">
      <c r="A57" s="13" t="s">
        <v>76</v>
      </c>
      <c r="B57" s="32" t="s">
        <v>419</v>
      </c>
      <c r="C57" s="44"/>
      <c r="D57" s="44"/>
      <c r="E57" s="44"/>
      <c r="F57" s="86"/>
    </row>
    <row r="58" spans="1:6" ht="15">
      <c r="A58" s="13" t="s">
        <v>77</v>
      </c>
      <c r="B58" s="32" t="s">
        <v>420</v>
      </c>
      <c r="C58" s="44">
        <v>5000</v>
      </c>
      <c r="D58" s="44"/>
      <c r="E58" s="44"/>
      <c r="F58" s="86">
        <f>SUM(C58:E58)</f>
        <v>5000</v>
      </c>
    </row>
    <row r="59" spans="1:6" ht="15">
      <c r="A59" s="52" t="s">
        <v>39</v>
      </c>
      <c r="B59" s="55" t="s">
        <v>421</v>
      </c>
      <c r="C59" s="85">
        <f>SUM(C54:C58)</f>
        <v>5000</v>
      </c>
      <c r="D59" s="85"/>
      <c r="E59" s="85"/>
      <c r="F59" s="85">
        <f>SUM(C59:E59)</f>
        <v>5000</v>
      </c>
    </row>
    <row r="60" spans="1:6" ht="15">
      <c r="A60" s="12" t="s">
        <v>78</v>
      </c>
      <c r="B60" s="32" t="s">
        <v>422</v>
      </c>
      <c r="C60" s="44"/>
      <c r="D60" s="44"/>
      <c r="E60" s="44"/>
      <c r="F60" s="86"/>
    </row>
    <row r="61" spans="1:6" ht="15">
      <c r="A61" s="12" t="s">
        <v>423</v>
      </c>
      <c r="B61" s="32" t="s">
        <v>424</v>
      </c>
      <c r="C61" s="44"/>
      <c r="D61" s="44"/>
      <c r="E61" s="44"/>
      <c r="F61" s="86">
        <f>SUM(C61:E61)</f>
        <v>0</v>
      </c>
    </row>
    <row r="62" spans="1:6" ht="15">
      <c r="A62" s="12" t="s">
        <v>425</v>
      </c>
      <c r="B62" s="32" t="s">
        <v>426</v>
      </c>
      <c r="C62" s="44"/>
      <c r="D62" s="44"/>
      <c r="E62" s="44"/>
      <c r="F62" s="86"/>
    </row>
    <row r="63" spans="1:6" ht="15">
      <c r="A63" s="12" t="s">
        <v>40</v>
      </c>
      <c r="B63" s="32" t="s">
        <v>427</v>
      </c>
      <c r="C63" s="44"/>
      <c r="D63" s="44"/>
      <c r="E63" s="44"/>
      <c r="F63" s="86"/>
    </row>
    <row r="64" spans="1:6" ht="15">
      <c r="A64" s="12" t="s">
        <v>79</v>
      </c>
      <c r="B64" s="32" t="s">
        <v>428</v>
      </c>
      <c r="C64" s="44"/>
      <c r="D64" s="44"/>
      <c r="E64" s="44"/>
      <c r="F64" s="86"/>
    </row>
    <row r="65" spans="1:6" ht="15">
      <c r="A65" s="12" t="s">
        <v>42</v>
      </c>
      <c r="B65" s="32" t="s">
        <v>429</v>
      </c>
      <c r="C65" s="44">
        <v>95579</v>
      </c>
      <c r="D65" s="44"/>
      <c r="E65" s="44"/>
      <c r="F65" s="86">
        <f>SUM(C65:E65)</f>
        <v>95579</v>
      </c>
    </row>
    <row r="66" spans="1:6" ht="15">
      <c r="A66" s="12" t="s">
        <v>80</v>
      </c>
      <c r="B66" s="32" t="s">
        <v>430</v>
      </c>
      <c r="C66" s="44"/>
      <c r="D66" s="44"/>
      <c r="E66" s="44"/>
      <c r="F66" s="86"/>
    </row>
    <row r="67" spans="1:6" ht="15">
      <c r="A67" s="12" t="s">
        <v>81</v>
      </c>
      <c r="B67" s="32" t="s">
        <v>431</v>
      </c>
      <c r="C67" s="44"/>
      <c r="D67" s="44"/>
      <c r="E67" s="44"/>
      <c r="F67" s="86"/>
    </row>
    <row r="68" spans="1:6" ht="15">
      <c r="A68" s="12" t="s">
        <v>432</v>
      </c>
      <c r="B68" s="32" t="s">
        <v>433</v>
      </c>
      <c r="C68" s="44"/>
      <c r="D68" s="44"/>
      <c r="E68" s="44"/>
      <c r="F68" s="86"/>
    </row>
    <row r="69" spans="1:6" ht="15">
      <c r="A69" s="21" t="s">
        <v>434</v>
      </c>
      <c r="B69" s="32" t="s">
        <v>435</v>
      </c>
      <c r="C69" s="44"/>
      <c r="D69" s="44"/>
      <c r="E69" s="44"/>
      <c r="F69" s="86"/>
    </row>
    <row r="70" spans="1:6" ht="15">
      <c r="A70" s="12" t="s">
        <v>725</v>
      </c>
      <c r="B70" s="32" t="s">
        <v>436</v>
      </c>
      <c r="C70" s="44"/>
      <c r="D70" s="44"/>
      <c r="E70" s="44"/>
      <c r="F70" s="86">
        <f>SUM(C70:E70)</f>
        <v>0</v>
      </c>
    </row>
    <row r="71" spans="1:6" ht="15">
      <c r="A71" s="12" t="s">
        <v>82</v>
      </c>
      <c r="B71" s="32" t="s">
        <v>437</v>
      </c>
      <c r="C71" s="44">
        <v>27827</v>
      </c>
      <c r="D71" s="44"/>
      <c r="E71" s="44"/>
      <c r="F71" s="86">
        <f>SUM(C71:E71)</f>
        <v>27827</v>
      </c>
    </row>
    <row r="72" spans="1:6" ht="15">
      <c r="A72" s="21" t="s">
        <v>724</v>
      </c>
      <c r="B72" s="32" t="s">
        <v>721</v>
      </c>
      <c r="C72" s="44"/>
      <c r="D72" s="44"/>
      <c r="E72" s="44"/>
      <c r="F72" s="86"/>
    </row>
    <row r="73" spans="1:6" ht="15">
      <c r="A73" s="52" t="s">
        <v>45</v>
      </c>
      <c r="B73" s="55" t="s">
        <v>438</v>
      </c>
      <c r="C73" s="85">
        <f>SUM(C61:C72)</f>
        <v>123406</v>
      </c>
      <c r="D73" s="85">
        <f>SUM(D60:D72)</f>
        <v>0</v>
      </c>
      <c r="E73" s="85"/>
      <c r="F73" s="85">
        <f>SUM(F60:F72)</f>
        <v>123406</v>
      </c>
    </row>
    <row r="74" spans="1:6" ht="15.75">
      <c r="A74" s="60" t="s">
        <v>212</v>
      </c>
      <c r="B74" s="55"/>
      <c r="C74" s="85">
        <f>C24+C25+C50+C59+C73</f>
        <v>389786</v>
      </c>
      <c r="D74" s="85">
        <f>D24+D25+D50+D59+D73</f>
        <v>21430</v>
      </c>
      <c r="E74" s="85"/>
      <c r="F74" s="85">
        <f>SUM(C74:E74)</f>
        <v>411216</v>
      </c>
    </row>
    <row r="75" spans="1:6" ht="15">
      <c r="A75" s="36" t="s">
        <v>439</v>
      </c>
      <c r="B75" s="32" t="s">
        <v>440</v>
      </c>
      <c r="C75" s="44">
        <v>7875</v>
      </c>
      <c r="D75" s="44"/>
      <c r="E75" s="44"/>
      <c r="F75" s="86">
        <f>SUM(C75:E75)</f>
        <v>7875</v>
      </c>
    </row>
    <row r="76" spans="1:6" ht="15">
      <c r="A76" s="36" t="s">
        <v>83</v>
      </c>
      <c r="B76" s="32" t="s">
        <v>441</v>
      </c>
      <c r="C76" s="44">
        <v>241017</v>
      </c>
      <c r="D76" s="44"/>
      <c r="E76" s="44"/>
      <c r="F76" s="86">
        <f>SUM(C76:E76)</f>
        <v>241017</v>
      </c>
    </row>
    <row r="77" spans="1:6" ht="15">
      <c r="A77" s="36" t="s">
        <v>442</v>
      </c>
      <c r="B77" s="32" t="s">
        <v>443</v>
      </c>
      <c r="C77" s="44">
        <v>2750</v>
      </c>
      <c r="D77" s="44"/>
      <c r="E77" s="44"/>
      <c r="F77" s="86">
        <f>SUM(C77:E77)</f>
        <v>2750</v>
      </c>
    </row>
    <row r="78" spans="1:6" ht="15">
      <c r="A78" s="36" t="s">
        <v>444</v>
      </c>
      <c r="B78" s="32" t="s">
        <v>445</v>
      </c>
      <c r="C78" s="44">
        <v>10876</v>
      </c>
      <c r="D78" s="44"/>
      <c r="E78" s="44"/>
      <c r="F78" s="86">
        <f>SUM(C78:E78)</f>
        <v>10876</v>
      </c>
    </row>
    <row r="79" spans="1:6" ht="15">
      <c r="A79" s="6" t="s">
        <v>446</v>
      </c>
      <c r="B79" s="32" t="s">
        <v>447</v>
      </c>
      <c r="C79" s="44"/>
      <c r="D79" s="44"/>
      <c r="E79" s="44"/>
      <c r="F79" s="86"/>
    </row>
    <row r="80" spans="1:6" ht="15">
      <c r="A80" s="6" t="s">
        <v>448</v>
      </c>
      <c r="B80" s="32" t="s">
        <v>449</v>
      </c>
      <c r="C80" s="44"/>
      <c r="D80" s="44"/>
      <c r="E80" s="44"/>
      <c r="F80" s="86"/>
    </row>
    <row r="81" spans="1:6" ht="15">
      <c r="A81" s="6" t="s">
        <v>450</v>
      </c>
      <c r="B81" s="32" t="s">
        <v>451</v>
      </c>
      <c r="C81" s="44">
        <v>70895</v>
      </c>
      <c r="D81" s="44"/>
      <c r="E81" s="44"/>
      <c r="F81" s="86">
        <f>SUM(C81:E81)</f>
        <v>70895</v>
      </c>
    </row>
    <row r="82" spans="1:6" ht="15">
      <c r="A82" s="53" t="s">
        <v>47</v>
      </c>
      <c r="B82" s="55" t="s">
        <v>452</v>
      </c>
      <c r="C82" s="85">
        <f>SUM(C75:C81)</f>
        <v>333413</v>
      </c>
      <c r="D82" s="85"/>
      <c r="E82" s="85"/>
      <c r="F82" s="85">
        <f>SUM(C82:E82)</f>
        <v>333413</v>
      </c>
    </row>
    <row r="83" spans="1:6" ht="15">
      <c r="A83" s="13" t="s">
        <v>453</v>
      </c>
      <c r="B83" s="32" t="s">
        <v>454</v>
      </c>
      <c r="C83" s="44">
        <v>117380</v>
      </c>
      <c r="D83" s="44"/>
      <c r="E83" s="44"/>
      <c r="F83" s="86">
        <f>SUM(C83:E83)</f>
        <v>117380</v>
      </c>
    </row>
    <row r="84" spans="1:6" ht="15">
      <c r="A84" s="13" t="s">
        <v>455</v>
      </c>
      <c r="B84" s="32" t="s">
        <v>456</v>
      </c>
      <c r="C84" s="44"/>
      <c r="D84" s="44"/>
      <c r="E84" s="44"/>
      <c r="F84" s="86"/>
    </row>
    <row r="85" spans="1:6" ht="15">
      <c r="A85" s="13" t="s">
        <v>457</v>
      </c>
      <c r="B85" s="32" t="s">
        <v>458</v>
      </c>
      <c r="C85" s="44"/>
      <c r="D85" s="44"/>
      <c r="E85" s="44"/>
      <c r="F85" s="86"/>
    </row>
    <row r="86" spans="1:6" ht="15">
      <c r="A86" s="13" t="s">
        <v>459</v>
      </c>
      <c r="B86" s="32" t="s">
        <v>460</v>
      </c>
      <c r="C86" s="44">
        <v>31694</v>
      </c>
      <c r="D86" s="44"/>
      <c r="E86" s="44"/>
      <c r="F86" s="86">
        <f>SUM(C86:E86)</f>
        <v>31694</v>
      </c>
    </row>
    <row r="87" spans="1:6" ht="15">
      <c r="A87" s="52" t="s">
        <v>48</v>
      </c>
      <c r="B87" s="55" t="s">
        <v>461</v>
      </c>
      <c r="C87" s="85">
        <f>SUM(C83:C86)</f>
        <v>149074</v>
      </c>
      <c r="D87" s="85"/>
      <c r="E87" s="85"/>
      <c r="F87" s="85">
        <f>SUM(C87:E87)</f>
        <v>149074</v>
      </c>
    </row>
    <row r="88" spans="1:6" ht="15">
      <c r="A88" s="13" t="s">
        <v>462</v>
      </c>
      <c r="B88" s="32" t="s">
        <v>463</v>
      </c>
      <c r="C88" s="44"/>
      <c r="D88" s="44"/>
      <c r="E88" s="44"/>
      <c r="F88" s="86"/>
    </row>
    <row r="89" spans="1:6" ht="15">
      <c r="A89" s="13" t="s">
        <v>84</v>
      </c>
      <c r="B89" s="32" t="s">
        <v>464</v>
      </c>
      <c r="C89" s="44"/>
      <c r="D89" s="44"/>
      <c r="E89" s="44"/>
      <c r="F89" s="86"/>
    </row>
    <row r="90" spans="1:6" ht="15">
      <c r="A90" s="13" t="s">
        <v>85</v>
      </c>
      <c r="B90" s="32" t="s">
        <v>465</v>
      </c>
      <c r="C90" s="44"/>
      <c r="D90" s="44"/>
      <c r="E90" s="44"/>
      <c r="F90" s="86"/>
    </row>
    <row r="91" spans="1:6" ht="15">
      <c r="A91" s="13" t="s">
        <v>86</v>
      </c>
      <c r="B91" s="32" t="s">
        <v>466</v>
      </c>
      <c r="C91" s="44"/>
      <c r="D91" s="44"/>
      <c r="E91" s="44"/>
      <c r="F91" s="86"/>
    </row>
    <row r="92" spans="1:6" ht="15">
      <c r="A92" s="13" t="s">
        <v>87</v>
      </c>
      <c r="B92" s="32" t="s">
        <v>467</v>
      </c>
      <c r="C92" s="44"/>
      <c r="D92" s="44"/>
      <c r="E92" s="44"/>
      <c r="F92" s="86"/>
    </row>
    <row r="93" spans="1:6" ht="15">
      <c r="A93" s="13" t="s">
        <v>88</v>
      </c>
      <c r="B93" s="32" t="s">
        <v>468</v>
      </c>
      <c r="C93" s="44">
        <v>101500</v>
      </c>
      <c r="D93" s="44"/>
      <c r="E93" s="44"/>
      <c r="F93" s="86">
        <f aca="true" t="shared" si="2" ref="F93:F99">SUM(C93:E93)</f>
        <v>101500</v>
      </c>
    </row>
    <row r="94" spans="1:6" ht="15">
      <c r="A94" s="13" t="s">
        <v>469</v>
      </c>
      <c r="B94" s="32" t="s">
        <v>470</v>
      </c>
      <c r="C94" s="44">
        <v>5000</v>
      </c>
      <c r="D94" s="44"/>
      <c r="E94" s="44"/>
      <c r="F94" s="86">
        <f t="shared" si="2"/>
        <v>5000</v>
      </c>
    </row>
    <row r="95" spans="1:6" ht="15">
      <c r="A95" s="13" t="s">
        <v>89</v>
      </c>
      <c r="B95" s="32" t="s">
        <v>471</v>
      </c>
      <c r="C95" s="44">
        <v>4500</v>
      </c>
      <c r="D95" s="44"/>
      <c r="E95" s="44"/>
      <c r="F95" s="86">
        <f t="shared" si="2"/>
        <v>4500</v>
      </c>
    </row>
    <row r="96" spans="1:6" ht="15">
      <c r="A96" s="52" t="s">
        <v>49</v>
      </c>
      <c r="B96" s="55" t="s">
        <v>472</v>
      </c>
      <c r="C96" s="85">
        <f>SUM(C88:C95)</f>
        <v>111000</v>
      </c>
      <c r="D96" s="85"/>
      <c r="E96" s="85"/>
      <c r="F96" s="85">
        <f t="shared" si="2"/>
        <v>111000</v>
      </c>
    </row>
    <row r="97" spans="1:6" ht="15.75">
      <c r="A97" s="60" t="s">
        <v>211</v>
      </c>
      <c r="B97" s="55"/>
      <c r="C97" s="85">
        <f>C82+C87+C96</f>
        <v>593487</v>
      </c>
      <c r="D97" s="85">
        <f>D82+D87+D96</f>
        <v>0</v>
      </c>
      <c r="E97" s="85"/>
      <c r="F97" s="85">
        <f t="shared" si="2"/>
        <v>593487</v>
      </c>
    </row>
    <row r="98" spans="1:6" ht="15.75">
      <c r="A98" s="37" t="s">
        <v>97</v>
      </c>
      <c r="B98" s="38" t="s">
        <v>473</v>
      </c>
      <c r="C98" s="85">
        <f>C74+C97</f>
        <v>983273</v>
      </c>
      <c r="D98" s="85">
        <f>D74+D97</f>
        <v>21430</v>
      </c>
      <c r="E98" s="85"/>
      <c r="F98" s="85">
        <f t="shared" si="2"/>
        <v>1004703</v>
      </c>
    </row>
    <row r="99" spans="1:25" ht="15">
      <c r="A99" s="13" t="s">
        <v>90</v>
      </c>
      <c r="B99" s="5" t="s">
        <v>474</v>
      </c>
      <c r="C99" s="89">
        <v>4523</v>
      </c>
      <c r="D99" s="89"/>
      <c r="E99" s="89"/>
      <c r="F99" s="89">
        <f t="shared" si="2"/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">
      <c r="A100" s="13" t="s">
        <v>477</v>
      </c>
      <c r="B100" s="5" t="s">
        <v>478</v>
      </c>
      <c r="C100" s="89"/>
      <c r="D100" s="89"/>
      <c r="E100" s="89"/>
      <c r="F100" s="89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">
      <c r="A101" s="13" t="s">
        <v>91</v>
      </c>
      <c r="B101" s="5" t="s">
        <v>479</v>
      </c>
      <c r="C101" s="89"/>
      <c r="D101" s="89"/>
      <c r="E101" s="89"/>
      <c r="F101" s="89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">
      <c r="A102" s="15" t="s">
        <v>54</v>
      </c>
      <c r="B102" s="7" t="s">
        <v>481</v>
      </c>
      <c r="C102" s="251">
        <f>SUM(C99:C101)</f>
        <v>4523</v>
      </c>
      <c r="D102" s="251"/>
      <c r="E102" s="251"/>
      <c r="F102" s="251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">
      <c r="A103" s="39" t="s">
        <v>92</v>
      </c>
      <c r="B103" s="5" t="s">
        <v>482</v>
      </c>
      <c r="C103" s="87"/>
      <c r="D103" s="87"/>
      <c r="E103" s="87"/>
      <c r="F103" s="8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">
      <c r="A104" s="39" t="s">
        <v>60</v>
      </c>
      <c r="B104" s="5" t="s">
        <v>485</v>
      </c>
      <c r="C104" s="87"/>
      <c r="D104" s="87"/>
      <c r="E104" s="87"/>
      <c r="F104" s="8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">
      <c r="A105" s="13" t="s">
        <v>486</v>
      </c>
      <c r="B105" s="5" t="s">
        <v>487</v>
      </c>
      <c r="C105" s="89"/>
      <c r="D105" s="89"/>
      <c r="E105" s="89"/>
      <c r="F105" s="89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">
      <c r="A106" s="13" t="s">
        <v>93</v>
      </c>
      <c r="B106" s="5" t="s">
        <v>488</v>
      </c>
      <c r="C106" s="89"/>
      <c r="D106" s="89"/>
      <c r="E106" s="89"/>
      <c r="F106" s="89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">
      <c r="A107" s="14" t="s">
        <v>57</v>
      </c>
      <c r="B107" s="7" t="s">
        <v>489</v>
      </c>
      <c r="C107" s="88"/>
      <c r="D107" s="88"/>
      <c r="E107" s="88"/>
      <c r="F107" s="8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">
      <c r="A108" s="39" t="s">
        <v>490</v>
      </c>
      <c r="B108" s="5" t="s">
        <v>491</v>
      </c>
      <c r="C108" s="87"/>
      <c r="D108" s="87"/>
      <c r="E108" s="87"/>
      <c r="F108" s="8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">
      <c r="A109" s="14" t="s">
        <v>492</v>
      </c>
      <c r="B109" s="7" t="s">
        <v>493</v>
      </c>
      <c r="C109" s="88">
        <v>10099</v>
      </c>
      <c r="D109" s="87"/>
      <c r="E109" s="87"/>
      <c r="F109" s="88">
        <f>SUM(C109:E109)</f>
        <v>10099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">
      <c r="A110" s="14" t="s">
        <v>494</v>
      </c>
      <c r="B110" s="7" t="s">
        <v>495</v>
      </c>
      <c r="C110" s="88">
        <v>361892</v>
      </c>
      <c r="D110" s="87"/>
      <c r="E110" s="87"/>
      <c r="F110" s="88">
        <f>SUM(C110:E110)</f>
        <v>361892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">
      <c r="A111" s="39" t="s">
        <v>496</v>
      </c>
      <c r="B111" s="5" t="s">
        <v>497</v>
      </c>
      <c r="C111" s="87"/>
      <c r="D111" s="87"/>
      <c r="E111" s="87"/>
      <c r="F111" s="8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">
      <c r="A112" s="39" t="s">
        <v>498</v>
      </c>
      <c r="B112" s="5" t="s">
        <v>499</v>
      </c>
      <c r="C112" s="87"/>
      <c r="D112" s="87"/>
      <c r="E112" s="87"/>
      <c r="F112" s="8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">
      <c r="A113" s="39" t="s">
        <v>500</v>
      </c>
      <c r="B113" s="5" t="s">
        <v>501</v>
      </c>
      <c r="C113" s="87"/>
      <c r="D113" s="87"/>
      <c r="E113" s="87"/>
      <c r="F113" s="8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">
      <c r="A114" s="40" t="s">
        <v>58</v>
      </c>
      <c r="B114" s="41" t="s">
        <v>502</v>
      </c>
      <c r="C114" s="88">
        <f>C102+C107+C108+C109+C110+C111+C112+C113</f>
        <v>376514</v>
      </c>
      <c r="D114" s="88"/>
      <c r="E114" s="88"/>
      <c r="F114" s="88">
        <f>SUM(C114:E114)</f>
        <v>376514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">
      <c r="A115" s="39" t="s">
        <v>503</v>
      </c>
      <c r="B115" s="5" t="s">
        <v>504</v>
      </c>
      <c r="C115" s="87"/>
      <c r="D115" s="87"/>
      <c r="E115" s="87"/>
      <c r="F115" s="8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">
      <c r="A116" s="13" t="s">
        <v>505</v>
      </c>
      <c r="B116" s="5" t="s">
        <v>506</v>
      </c>
      <c r="C116" s="89"/>
      <c r="D116" s="89"/>
      <c r="E116" s="89"/>
      <c r="F116" s="89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">
      <c r="A117" s="39" t="s">
        <v>94</v>
      </c>
      <c r="B117" s="5" t="s">
        <v>507</v>
      </c>
      <c r="C117" s="87"/>
      <c r="D117" s="87"/>
      <c r="E117" s="87"/>
      <c r="F117" s="8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">
      <c r="A118" s="39" t="s">
        <v>63</v>
      </c>
      <c r="B118" s="5" t="s">
        <v>508</v>
      </c>
      <c r="C118" s="87"/>
      <c r="D118" s="87"/>
      <c r="E118" s="87"/>
      <c r="F118" s="8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">
      <c r="A119" s="40" t="s">
        <v>64</v>
      </c>
      <c r="B119" s="41" t="s">
        <v>512</v>
      </c>
      <c r="C119" s="88"/>
      <c r="D119" s="88"/>
      <c r="E119" s="88"/>
      <c r="F119" s="8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">
      <c r="A120" s="13" t="s">
        <v>513</v>
      </c>
      <c r="B120" s="5" t="s">
        <v>514</v>
      </c>
      <c r="C120" s="89"/>
      <c r="D120" s="89"/>
      <c r="E120" s="89"/>
      <c r="F120" s="89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98</v>
      </c>
      <c r="B121" s="43" t="s">
        <v>515</v>
      </c>
      <c r="C121" s="88">
        <f>C114+C119+C120</f>
        <v>376514</v>
      </c>
      <c r="D121" s="88"/>
      <c r="E121" s="88"/>
      <c r="F121" s="88">
        <f>SUM(C121:E121)</f>
        <v>376514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134</v>
      </c>
      <c r="B122" s="47"/>
      <c r="C122" s="90">
        <f>C98+C121</f>
        <v>1359787</v>
      </c>
      <c r="D122" s="90">
        <f>SUM(D98:D121)</f>
        <v>21430</v>
      </c>
      <c r="E122" s="90"/>
      <c r="F122" s="90">
        <f>SUM(C122:E122)</f>
        <v>1381217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E100">
      <selection activeCell="A1" sqref="A1:G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1" t="s">
        <v>922</v>
      </c>
      <c r="B1" s="322"/>
      <c r="C1" s="322"/>
      <c r="D1" s="322"/>
      <c r="E1" s="322"/>
      <c r="F1" s="323"/>
    </row>
    <row r="2" spans="1:6" ht="19.5" customHeight="1">
      <c r="A2" s="324" t="s">
        <v>182</v>
      </c>
      <c r="B2" s="322"/>
      <c r="C2" s="322"/>
      <c r="D2" s="322"/>
      <c r="E2" s="322"/>
      <c r="F2" s="323"/>
    </row>
    <row r="3" ht="18">
      <c r="A3" s="97"/>
    </row>
    <row r="4" spans="1:7" ht="15">
      <c r="A4" s="98" t="s">
        <v>702</v>
      </c>
      <c r="D4" s="316" t="s">
        <v>707</v>
      </c>
      <c r="E4" s="316"/>
      <c r="F4" s="316"/>
      <c r="G4" s="316"/>
    </row>
    <row r="5" spans="1:6" ht="45">
      <c r="A5" s="99" t="s">
        <v>336</v>
      </c>
      <c r="B5" s="101" t="s">
        <v>337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>
      <c r="A6" s="104" t="s">
        <v>338</v>
      </c>
      <c r="B6" s="105" t="s">
        <v>339</v>
      </c>
      <c r="C6" s="265">
        <v>79144</v>
      </c>
      <c r="D6" s="265"/>
      <c r="E6" s="265"/>
      <c r="F6" s="265">
        <f>SUM(C6:E6)</f>
        <v>79144</v>
      </c>
    </row>
    <row r="7" spans="1:6" ht="15">
      <c r="A7" s="104" t="s">
        <v>340</v>
      </c>
      <c r="B7" s="107" t="s">
        <v>341</v>
      </c>
      <c r="C7" s="265">
        <v>7000</v>
      </c>
      <c r="D7" s="265"/>
      <c r="E7" s="265"/>
      <c r="F7" s="265">
        <f>SUM(C7:E7)</f>
        <v>7000</v>
      </c>
    </row>
    <row r="8" spans="1:6" ht="15">
      <c r="A8" s="104" t="s">
        <v>342</v>
      </c>
      <c r="B8" s="107" t="s">
        <v>343</v>
      </c>
      <c r="C8" s="265">
        <v>290</v>
      </c>
      <c r="D8" s="265"/>
      <c r="E8" s="265"/>
      <c r="F8" s="265">
        <f>SUM(C8:E8)</f>
        <v>290</v>
      </c>
    </row>
    <row r="9" spans="1:6" ht="15">
      <c r="A9" s="108" t="s">
        <v>344</v>
      </c>
      <c r="B9" s="107" t="s">
        <v>345</v>
      </c>
      <c r="C9" s="265">
        <v>135</v>
      </c>
      <c r="D9" s="265"/>
      <c r="E9" s="265"/>
      <c r="F9" s="265">
        <f>SUM(C9:E9)</f>
        <v>135</v>
      </c>
    </row>
    <row r="10" spans="1:6" ht="15">
      <c r="A10" s="108" t="s">
        <v>346</v>
      </c>
      <c r="B10" s="107" t="s">
        <v>347</v>
      </c>
      <c r="C10" s="265"/>
      <c r="D10" s="265"/>
      <c r="E10" s="265"/>
      <c r="F10" s="265"/>
    </row>
    <row r="11" spans="1:6" ht="15">
      <c r="A11" s="108" t="s">
        <v>348</v>
      </c>
      <c r="B11" s="107" t="s">
        <v>349</v>
      </c>
      <c r="C11" s="265">
        <v>5191</v>
      </c>
      <c r="D11" s="265"/>
      <c r="E11" s="265"/>
      <c r="F11" s="265">
        <f>SUM(C11:E11)</f>
        <v>5191</v>
      </c>
    </row>
    <row r="12" spans="1:6" ht="15">
      <c r="A12" s="108" t="s">
        <v>350</v>
      </c>
      <c r="B12" s="107" t="s">
        <v>351</v>
      </c>
      <c r="C12" s="265">
        <v>3170</v>
      </c>
      <c r="D12" s="265"/>
      <c r="E12" s="265"/>
      <c r="F12" s="265">
        <f>SUM(C12:E12)</f>
        <v>3170</v>
      </c>
    </row>
    <row r="13" spans="1:6" ht="15">
      <c r="A13" s="108" t="s">
        <v>352</v>
      </c>
      <c r="B13" s="107" t="s">
        <v>353</v>
      </c>
      <c r="C13" s="265"/>
      <c r="D13" s="265"/>
      <c r="E13" s="265"/>
      <c r="F13" s="265"/>
    </row>
    <row r="14" spans="1:6" ht="15">
      <c r="A14" s="109" t="s">
        <v>354</v>
      </c>
      <c r="B14" s="107" t="s">
        <v>355</v>
      </c>
      <c r="C14" s="265">
        <v>300</v>
      </c>
      <c r="D14" s="265"/>
      <c r="E14" s="265"/>
      <c r="F14" s="265">
        <f>SUM(C14:E14)</f>
        <v>300</v>
      </c>
    </row>
    <row r="15" spans="1:6" ht="15">
      <c r="A15" s="109" t="s">
        <v>356</v>
      </c>
      <c r="B15" s="107" t="s">
        <v>357</v>
      </c>
      <c r="C15" s="265"/>
      <c r="D15" s="265"/>
      <c r="E15" s="265"/>
      <c r="F15" s="265"/>
    </row>
    <row r="16" spans="1:6" ht="15">
      <c r="A16" s="109" t="s">
        <v>358</v>
      </c>
      <c r="B16" s="107" t="s">
        <v>359</v>
      </c>
      <c r="C16" s="265"/>
      <c r="D16" s="265"/>
      <c r="E16" s="265"/>
      <c r="F16" s="265"/>
    </row>
    <row r="17" spans="1:6" ht="15">
      <c r="A17" s="109" t="s">
        <v>360</v>
      </c>
      <c r="B17" s="107" t="s">
        <v>361</v>
      </c>
      <c r="C17" s="265"/>
      <c r="D17" s="265"/>
      <c r="E17" s="265"/>
      <c r="F17" s="265"/>
    </row>
    <row r="18" spans="1:6" ht="15">
      <c r="A18" s="109" t="s">
        <v>65</v>
      </c>
      <c r="B18" s="107" t="s">
        <v>362</v>
      </c>
      <c r="C18" s="265">
        <v>1000</v>
      </c>
      <c r="D18" s="265"/>
      <c r="E18" s="265"/>
      <c r="F18" s="265">
        <f>SUM(C18:E18)</f>
        <v>1000</v>
      </c>
    </row>
    <row r="19" spans="1:6" ht="15">
      <c r="A19" s="110" t="s">
        <v>7</v>
      </c>
      <c r="B19" s="111" t="s">
        <v>363</v>
      </c>
      <c r="C19" s="266">
        <f>SUM(C6:C18)</f>
        <v>96230</v>
      </c>
      <c r="D19" s="266"/>
      <c r="E19" s="266"/>
      <c r="F19" s="266">
        <f>SUM(F6:F18)</f>
        <v>96230</v>
      </c>
    </row>
    <row r="20" spans="1:6" ht="15">
      <c r="A20" s="109" t="s">
        <v>364</v>
      </c>
      <c r="B20" s="107" t="s">
        <v>365</v>
      </c>
      <c r="C20" s="265"/>
      <c r="D20" s="265"/>
      <c r="E20" s="265"/>
      <c r="F20" s="265"/>
    </row>
    <row r="21" spans="1:6" ht="15">
      <c r="A21" s="109" t="s">
        <v>366</v>
      </c>
      <c r="B21" s="107" t="s">
        <v>367</v>
      </c>
      <c r="C21" s="265">
        <v>190</v>
      </c>
      <c r="D21" s="265"/>
      <c r="E21" s="265"/>
      <c r="F21" s="265">
        <f>SUM(C21:E21)</f>
        <v>190</v>
      </c>
    </row>
    <row r="22" spans="1:6" ht="15">
      <c r="A22" s="113" t="s">
        <v>368</v>
      </c>
      <c r="B22" s="107" t="s">
        <v>369</v>
      </c>
      <c r="C22" s="265"/>
      <c r="D22" s="265"/>
      <c r="E22" s="265"/>
      <c r="F22" s="265"/>
    </row>
    <row r="23" spans="1:6" ht="15.75" thickBot="1">
      <c r="A23" s="114" t="s">
        <v>8</v>
      </c>
      <c r="B23" s="111" t="s">
        <v>370</v>
      </c>
      <c r="C23" s="267">
        <f>SUM(C20:C22)</f>
        <v>190</v>
      </c>
      <c r="D23" s="267"/>
      <c r="E23" s="267"/>
      <c r="F23" s="267">
        <f>SUM(F21:F22)</f>
        <v>190</v>
      </c>
    </row>
    <row r="24" spans="1:6" ht="15.75" thickBot="1">
      <c r="A24" s="115" t="s">
        <v>95</v>
      </c>
      <c r="B24" s="116" t="s">
        <v>371</v>
      </c>
      <c r="C24" s="268">
        <f>C19+C23</f>
        <v>96420</v>
      </c>
      <c r="D24" s="268"/>
      <c r="E24" s="268"/>
      <c r="F24" s="269">
        <f>SUM(C24:E24)</f>
        <v>96420</v>
      </c>
    </row>
    <row r="25" spans="1:6" ht="15.75" thickBot="1">
      <c r="A25" s="117" t="s">
        <v>66</v>
      </c>
      <c r="B25" s="116" t="s">
        <v>372</v>
      </c>
      <c r="C25" s="268">
        <v>17505</v>
      </c>
      <c r="D25" s="268"/>
      <c r="E25" s="268"/>
      <c r="F25" s="269">
        <f>SUM(C25:E25)</f>
        <v>17505</v>
      </c>
    </row>
    <row r="26" spans="1:6" ht="15">
      <c r="A26" s="109" t="s">
        <v>373</v>
      </c>
      <c r="B26" s="107" t="s">
        <v>374</v>
      </c>
      <c r="C26" s="150">
        <v>100</v>
      </c>
      <c r="D26" s="150"/>
      <c r="E26" s="150"/>
      <c r="F26" s="150">
        <f>SUM(C26:E26)</f>
        <v>100</v>
      </c>
    </row>
    <row r="27" spans="1:6" ht="15">
      <c r="A27" s="109" t="s">
        <v>375</v>
      </c>
      <c r="B27" s="107" t="s">
        <v>376</v>
      </c>
      <c r="C27" s="106">
        <v>2500</v>
      </c>
      <c r="D27" s="106"/>
      <c r="E27" s="106"/>
      <c r="F27" s="106">
        <f>SUM(C27:E27)</f>
        <v>2500</v>
      </c>
    </row>
    <row r="28" spans="1:6" ht="15">
      <c r="A28" s="109" t="s">
        <v>377</v>
      </c>
      <c r="B28" s="107" t="s">
        <v>378</v>
      </c>
      <c r="C28" s="106"/>
      <c r="D28" s="106"/>
      <c r="E28" s="106"/>
      <c r="F28" s="106"/>
    </row>
    <row r="29" spans="1:6" ht="15">
      <c r="A29" s="114" t="s">
        <v>9</v>
      </c>
      <c r="B29" s="111" t="s">
        <v>379</v>
      </c>
      <c r="C29" s="112">
        <f>SUM(C26:C28)</f>
        <v>2600</v>
      </c>
      <c r="D29" s="112"/>
      <c r="E29" s="112"/>
      <c r="F29" s="112">
        <f>SUM(F26:F28)</f>
        <v>2600</v>
      </c>
    </row>
    <row r="30" spans="1:6" ht="15">
      <c r="A30" s="109" t="s">
        <v>380</v>
      </c>
      <c r="B30" s="107" t="s">
        <v>381</v>
      </c>
      <c r="C30" s="106">
        <v>3300</v>
      </c>
      <c r="D30" s="106"/>
      <c r="E30" s="106"/>
      <c r="F30" s="106">
        <f>SUM(C30:E30)</f>
        <v>3300</v>
      </c>
    </row>
    <row r="31" spans="1:6" ht="15">
      <c r="A31" s="109" t="s">
        <v>382</v>
      </c>
      <c r="B31" s="107" t="s">
        <v>383</v>
      </c>
      <c r="C31" s="106">
        <v>1300</v>
      </c>
      <c r="D31" s="106"/>
      <c r="E31" s="106"/>
      <c r="F31" s="106">
        <f>SUM(C31:E31)</f>
        <v>1300</v>
      </c>
    </row>
    <row r="32" spans="1:6" ht="15" customHeight="1">
      <c r="A32" s="114" t="s">
        <v>96</v>
      </c>
      <c r="B32" s="111" t="s">
        <v>384</v>
      </c>
      <c r="C32" s="112">
        <f>SUM(C30:C31)</f>
        <v>4600</v>
      </c>
      <c r="D32" s="112"/>
      <c r="E32" s="112"/>
      <c r="F32" s="112">
        <f>SUM(F30:F31)</f>
        <v>4600</v>
      </c>
    </row>
    <row r="33" spans="1:6" ht="15">
      <c r="A33" s="109" t="s">
        <v>385</v>
      </c>
      <c r="B33" s="107" t="s">
        <v>386</v>
      </c>
      <c r="C33" s="106">
        <v>4400</v>
      </c>
      <c r="D33" s="106"/>
      <c r="E33" s="106"/>
      <c r="F33" s="106">
        <f>SUM(C33:E33)</f>
        <v>4400</v>
      </c>
    </row>
    <row r="34" spans="1:6" ht="15">
      <c r="A34" s="109" t="s">
        <v>387</v>
      </c>
      <c r="B34" s="107" t="s">
        <v>388</v>
      </c>
      <c r="C34" s="106"/>
      <c r="D34" s="106"/>
      <c r="E34" s="106"/>
      <c r="F34" s="106"/>
    </row>
    <row r="35" spans="1:6" ht="15">
      <c r="A35" s="109" t="s">
        <v>67</v>
      </c>
      <c r="B35" s="107" t="s">
        <v>389</v>
      </c>
      <c r="C35" s="106"/>
      <c r="D35" s="106"/>
      <c r="E35" s="106"/>
      <c r="F35" s="106">
        <f>SUM(C35:E35)</f>
        <v>0</v>
      </c>
    </row>
    <row r="36" spans="1:6" ht="15">
      <c r="A36" s="109" t="s">
        <v>390</v>
      </c>
      <c r="B36" s="107" t="s">
        <v>391</v>
      </c>
      <c r="C36" s="106">
        <v>500</v>
      </c>
      <c r="D36" s="106"/>
      <c r="E36" s="106"/>
      <c r="F36" s="106">
        <f>SUM(C36:E36)</f>
        <v>500</v>
      </c>
    </row>
    <row r="37" spans="1:6" ht="15">
      <c r="A37" s="118" t="s">
        <v>68</v>
      </c>
      <c r="B37" s="107" t="s">
        <v>392</v>
      </c>
      <c r="C37" s="106"/>
      <c r="D37" s="106"/>
      <c r="E37" s="106"/>
      <c r="F37" s="106"/>
    </row>
    <row r="38" spans="1:6" ht="15">
      <c r="A38" s="113" t="s">
        <v>393</v>
      </c>
      <c r="B38" s="107" t="s">
        <v>394</v>
      </c>
      <c r="C38" s="106">
        <v>500</v>
      </c>
      <c r="D38" s="106"/>
      <c r="E38" s="106"/>
      <c r="F38" s="106">
        <f>SUM(C38:E38)</f>
        <v>500</v>
      </c>
    </row>
    <row r="39" spans="1:6" ht="15">
      <c r="A39" s="109" t="s">
        <v>69</v>
      </c>
      <c r="B39" s="107" t="s">
        <v>395</v>
      </c>
      <c r="C39" s="106">
        <v>4000</v>
      </c>
      <c r="D39" s="106"/>
      <c r="E39" s="106"/>
      <c r="F39" s="106">
        <f>SUM(C39:E39)</f>
        <v>4000</v>
      </c>
    </row>
    <row r="40" spans="1:6" ht="15">
      <c r="A40" s="114" t="s">
        <v>10</v>
      </c>
      <c r="B40" s="111" t="s">
        <v>396</v>
      </c>
      <c r="C40" s="112">
        <f>SUM(C33:C39)</f>
        <v>9400</v>
      </c>
      <c r="D40" s="112"/>
      <c r="E40" s="112"/>
      <c r="F40" s="112">
        <f>SUM(F33:F39)</f>
        <v>9400</v>
      </c>
    </row>
    <row r="41" spans="1:6" ht="15">
      <c r="A41" s="109" t="s">
        <v>397</v>
      </c>
      <c r="B41" s="107" t="s">
        <v>398</v>
      </c>
      <c r="C41" s="106">
        <v>150</v>
      </c>
      <c r="D41" s="106"/>
      <c r="E41" s="106"/>
      <c r="F41" s="106">
        <f>SUM(C41:E41)</f>
        <v>150</v>
      </c>
    </row>
    <row r="42" spans="1:6" ht="15">
      <c r="A42" s="109" t="s">
        <v>399</v>
      </c>
      <c r="B42" s="107" t="s">
        <v>400</v>
      </c>
      <c r="C42" s="106"/>
      <c r="D42" s="106"/>
      <c r="E42" s="106"/>
      <c r="F42" s="106"/>
    </row>
    <row r="43" spans="1:6" ht="15">
      <c r="A43" s="114" t="s">
        <v>11</v>
      </c>
      <c r="B43" s="111" t="s">
        <v>401</v>
      </c>
      <c r="C43" s="112">
        <f>SUM(C41:C42)</f>
        <v>150</v>
      </c>
      <c r="D43" s="112"/>
      <c r="E43" s="112"/>
      <c r="F43" s="112">
        <f>SUM(C43:E43)</f>
        <v>150</v>
      </c>
    </row>
    <row r="44" spans="1:6" ht="15">
      <c r="A44" s="109" t="s">
        <v>402</v>
      </c>
      <c r="B44" s="107" t="s">
        <v>403</v>
      </c>
      <c r="C44" s="106">
        <v>2700</v>
      </c>
      <c r="D44" s="106"/>
      <c r="E44" s="106"/>
      <c r="F44" s="106">
        <f>SUM(C44:E44)</f>
        <v>2700</v>
      </c>
    </row>
    <row r="45" spans="1:6" ht="15">
      <c r="A45" s="109" t="s">
        <v>404</v>
      </c>
      <c r="B45" s="107" t="s">
        <v>405</v>
      </c>
      <c r="C45" s="106"/>
      <c r="D45" s="106"/>
      <c r="E45" s="106"/>
      <c r="F45" s="106"/>
    </row>
    <row r="46" spans="1:6" ht="15">
      <c r="A46" s="109" t="s">
        <v>70</v>
      </c>
      <c r="B46" s="107" t="s">
        <v>406</v>
      </c>
      <c r="C46" s="106"/>
      <c r="D46" s="106"/>
      <c r="E46" s="106"/>
      <c r="F46" s="106"/>
    </row>
    <row r="47" spans="1:6" ht="15">
      <c r="A47" s="109" t="s">
        <v>71</v>
      </c>
      <c r="B47" s="107" t="s">
        <v>407</v>
      </c>
      <c r="C47" s="106"/>
      <c r="D47" s="106"/>
      <c r="E47" s="106"/>
      <c r="F47" s="106"/>
    </row>
    <row r="48" spans="1:6" ht="15">
      <c r="A48" s="109" t="s">
        <v>408</v>
      </c>
      <c r="B48" s="107" t="s">
        <v>409</v>
      </c>
      <c r="C48" s="106">
        <v>550</v>
      </c>
      <c r="D48" s="106"/>
      <c r="E48" s="106"/>
      <c r="F48" s="106">
        <f>SUM(C48:E48)</f>
        <v>550</v>
      </c>
    </row>
    <row r="49" spans="1:6" ht="15.75" thickBot="1">
      <c r="A49" s="114" t="s">
        <v>12</v>
      </c>
      <c r="B49" s="111" t="s">
        <v>410</v>
      </c>
      <c r="C49" s="143">
        <f>SUM(C44:C48)</f>
        <v>3250</v>
      </c>
      <c r="D49" s="143"/>
      <c r="E49" s="143"/>
      <c r="F49" s="143">
        <f>SUM(C49:E49)</f>
        <v>3250</v>
      </c>
    </row>
    <row r="50" spans="1:6" ht="15.75" thickBot="1">
      <c r="A50" s="117" t="s">
        <v>13</v>
      </c>
      <c r="B50" s="116" t="s">
        <v>411</v>
      </c>
      <c r="C50" s="146">
        <f>C29+C32+C40+C43+C49</f>
        <v>20000</v>
      </c>
      <c r="D50" s="146"/>
      <c r="E50" s="151"/>
      <c r="F50" s="147">
        <f>SUM(C50:E50)</f>
        <v>20000</v>
      </c>
    </row>
    <row r="51" spans="1:6" ht="15">
      <c r="A51" s="119" t="s">
        <v>412</v>
      </c>
      <c r="B51" s="107" t="s">
        <v>413</v>
      </c>
      <c r="C51" s="150"/>
      <c r="D51" s="150"/>
      <c r="E51" s="150"/>
      <c r="F51" s="150"/>
    </row>
    <row r="52" spans="1:6" ht="15">
      <c r="A52" s="119" t="s">
        <v>14</v>
      </c>
      <c r="B52" s="107" t="s">
        <v>414</v>
      </c>
      <c r="C52" s="106"/>
      <c r="D52" s="106"/>
      <c r="E52" s="106"/>
      <c r="F52" s="106"/>
    </row>
    <row r="53" spans="1:6" ht="15">
      <c r="A53" s="120" t="s">
        <v>72</v>
      </c>
      <c r="B53" s="107" t="s">
        <v>415</v>
      </c>
      <c r="C53" s="106"/>
      <c r="D53" s="106"/>
      <c r="E53" s="106"/>
      <c r="F53" s="106"/>
    </row>
    <row r="54" spans="1:6" ht="15">
      <c r="A54" s="120" t="s">
        <v>73</v>
      </c>
      <c r="B54" s="107" t="s">
        <v>416</v>
      </c>
      <c r="C54" s="106"/>
      <c r="D54" s="106"/>
      <c r="E54" s="106"/>
      <c r="F54" s="106"/>
    </row>
    <row r="55" spans="1:6" ht="15">
      <c r="A55" s="120" t="s">
        <v>74</v>
      </c>
      <c r="B55" s="107" t="s">
        <v>417</v>
      </c>
      <c r="C55" s="106"/>
      <c r="D55" s="106"/>
      <c r="E55" s="106"/>
      <c r="F55" s="106"/>
    </row>
    <row r="56" spans="1:6" ht="15">
      <c r="A56" s="119" t="s">
        <v>75</v>
      </c>
      <c r="B56" s="107" t="s">
        <v>418</v>
      </c>
      <c r="C56" s="106"/>
      <c r="D56" s="106"/>
      <c r="E56" s="106"/>
      <c r="F56" s="106"/>
    </row>
    <row r="57" spans="1:6" ht="15">
      <c r="A57" s="119" t="s">
        <v>76</v>
      </c>
      <c r="B57" s="107" t="s">
        <v>419</v>
      </c>
      <c r="C57" s="106"/>
      <c r="D57" s="106"/>
      <c r="E57" s="106"/>
      <c r="F57" s="106"/>
    </row>
    <row r="58" spans="1:6" ht="15">
      <c r="A58" s="119" t="s">
        <v>77</v>
      </c>
      <c r="B58" s="107" t="s">
        <v>420</v>
      </c>
      <c r="C58" s="106"/>
      <c r="D58" s="106"/>
      <c r="E58" s="106"/>
      <c r="F58" s="106"/>
    </row>
    <row r="59" spans="1:6" ht="15">
      <c r="A59" s="121" t="s">
        <v>39</v>
      </c>
      <c r="B59" s="116" t="s">
        <v>421</v>
      </c>
      <c r="C59" s="106"/>
      <c r="D59" s="106"/>
      <c r="E59" s="106"/>
      <c r="F59" s="106"/>
    </row>
    <row r="60" spans="1:6" ht="15">
      <c r="A60" s="122" t="s">
        <v>78</v>
      </c>
      <c r="B60" s="107" t="s">
        <v>422</v>
      </c>
      <c r="C60" s="106"/>
      <c r="D60" s="106"/>
      <c r="E60" s="106"/>
      <c r="F60" s="106"/>
    </row>
    <row r="61" spans="1:6" ht="15">
      <c r="A61" s="122" t="s">
        <v>423</v>
      </c>
      <c r="B61" s="107" t="s">
        <v>424</v>
      </c>
      <c r="C61" s="106"/>
      <c r="D61" s="106"/>
      <c r="E61" s="106"/>
      <c r="F61" s="106"/>
    </row>
    <row r="62" spans="1:6" ht="15">
      <c r="A62" s="122" t="s">
        <v>425</v>
      </c>
      <c r="B62" s="107" t="s">
        <v>426</v>
      </c>
      <c r="C62" s="106"/>
      <c r="D62" s="106"/>
      <c r="E62" s="106"/>
      <c r="F62" s="106"/>
    </row>
    <row r="63" spans="1:6" ht="15">
      <c r="A63" s="122" t="s">
        <v>40</v>
      </c>
      <c r="B63" s="107" t="s">
        <v>427</v>
      </c>
      <c r="C63" s="106"/>
      <c r="D63" s="106"/>
      <c r="E63" s="106"/>
      <c r="F63" s="106"/>
    </row>
    <row r="64" spans="1:6" ht="15">
      <c r="A64" s="122" t="s">
        <v>79</v>
      </c>
      <c r="B64" s="107" t="s">
        <v>428</v>
      </c>
      <c r="C64" s="106"/>
      <c r="D64" s="106"/>
      <c r="E64" s="106"/>
      <c r="F64" s="106"/>
    </row>
    <row r="65" spans="1:6" ht="15">
      <c r="A65" s="122" t="s">
        <v>42</v>
      </c>
      <c r="B65" s="107" t="s">
        <v>429</v>
      </c>
      <c r="C65" s="106"/>
      <c r="D65" s="106"/>
      <c r="E65" s="106"/>
      <c r="F65" s="106"/>
    </row>
    <row r="66" spans="1:6" ht="15">
      <c r="A66" s="122" t="s">
        <v>80</v>
      </c>
      <c r="B66" s="107" t="s">
        <v>430</v>
      </c>
      <c r="C66" s="106"/>
      <c r="D66" s="106"/>
      <c r="E66" s="106"/>
      <c r="F66" s="106"/>
    </row>
    <row r="67" spans="1:6" ht="15">
      <c r="A67" s="122" t="s">
        <v>81</v>
      </c>
      <c r="B67" s="107" t="s">
        <v>431</v>
      </c>
      <c r="C67" s="106"/>
      <c r="D67" s="106"/>
      <c r="E67" s="106"/>
      <c r="F67" s="106"/>
    </row>
    <row r="68" spans="1:6" ht="15">
      <c r="A68" s="122" t="s">
        <v>432</v>
      </c>
      <c r="B68" s="107" t="s">
        <v>433</v>
      </c>
      <c r="C68" s="106"/>
      <c r="D68" s="106"/>
      <c r="E68" s="106"/>
      <c r="F68" s="106"/>
    </row>
    <row r="69" spans="1:6" ht="15">
      <c r="A69" s="123" t="s">
        <v>434</v>
      </c>
      <c r="B69" s="107" t="s">
        <v>435</v>
      </c>
      <c r="C69" s="106"/>
      <c r="D69" s="106"/>
      <c r="E69" s="106"/>
      <c r="F69" s="106"/>
    </row>
    <row r="70" spans="1:6" ht="15">
      <c r="A70" s="122" t="s">
        <v>82</v>
      </c>
      <c r="B70" s="107" t="s">
        <v>436</v>
      </c>
      <c r="C70" s="106"/>
      <c r="D70" s="106"/>
      <c r="E70" s="106"/>
      <c r="F70" s="106"/>
    </row>
    <row r="71" spans="1:6" ht="15">
      <c r="A71" s="123" t="s">
        <v>266</v>
      </c>
      <c r="B71" s="107" t="s">
        <v>437</v>
      </c>
      <c r="C71" s="106"/>
      <c r="D71" s="106"/>
      <c r="E71" s="106"/>
      <c r="F71" s="106"/>
    </row>
    <row r="72" spans="1:6" ht="15">
      <c r="A72" s="123" t="s">
        <v>267</v>
      </c>
      <c r="B72" s="107" t="s">
        <v>437</v>
      </c>
      <c r="C72" s="106"/>
      <c r="D72" s="106"/>
      <c r="E72" s="106"/>
      <c r="F72" s="106"/>
    </row>
    <row r="73" spans="1:6" ht="15">
      <c r="A73" s="121" t="s">
        <v>45</v>
      </c>
      <c r="B73" s="116" t="s">
        <v>438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133925</v>
      </c>
      <c r="D74" s="112"/>
      <c r="E74" s="112"/>
      <c r="F74" s="112">
        <f>SUM(C74:E74)</f>
        <v>133925</v>
      </c>
    </row>
    <row r="75" spans="1:6" ht="15">
      <c r="A75" s="125" t="s">
        <v>439</v>
      </c>
      <c r="B75" s="107" t="s">
        <v>440</v>
      </c>
      <c r="C75" s="106"/>
      <c r="D75" s="106"/>
      <c r="E75" s="106"/>
      <c r="F75" s="106"/>
    </row>
    <row r="76" spans="1:6" ht="15">
      <c r="A76" s="125" t="s">
        <v>83</v>
      </c>
      <c r="B76" s="107" t="s">
        <v>441</v>
      </c>
      <c r="C76" s="106"/>
      <c r="D76" s="106"/>
      <c r="E76" s="106"/>
      <c r="F76" s="106"/>
    </row>
    <row r="77" spans="1:6" ht="15">
      <c r="A77" s="125" t="s">
        <v>442</v>
      </c>
      <c r="B77" s="107" t="s">
        <v>443</v>
      </c>
      <c r="C77" s="106"/>
      <c r="D77" s="106"/>
      <c r="E77" s="106"/>
      <c r="F77" s="106"/>
    </row>
    <row r="78" spans="1:6" ht="15">
      <c r="A78" s="125" t="s">
        <v>444</v>
      </c>
      <c r="B78" s="107" t="s">
        <v>445</v>
      </c>
      <c r="C78" s="106"/>
      <c r="D78" s="106"/>
      <c r="E78" s="106"/>
      <c r="F78" s="106"/>
    </row>
    <row r="79" spans="1:6" ht="15">
      <c r="A79" s="113" t="s">
        <v>446</v>
      </c>
      <c r="B79" s="107" t="s">
        <v>447</v>
      </c>
      <c r="C79" s="106"/>
      <c r="D79" s="106"/>
      <c r="E79" s="106"/>
      <c r="F79" s="106"/>
    </row>
    <row r="80" spans="1:6" ht="15">
      <c r="A80" s="113" t="s">
        <v>448</v>
      </c>
      <c r="B80" s="107" t="s">
        <v>449</v>
      </c>
      <c r="C80" s="106"/>
      <c r="D80" s="106"/>
      <c r="E80" s="106"/>
      <c r="F80" s="106"/>
    </row>
    <row r="81" spans="1:6" ht="15">
      <c r="A81" s="113" t="s">
        <v>450</v>
      </c>
      <c r="B81" s="107" t="s">
        <v>451</v>
      </c>
      <c r="C81" s="106"/>
      <c r="D81" s="106"/>
      <c r="E81" s="106"/>
      <c r="F81" s="106"/>
    </row>
    <row r="82" spans="1:6" ht="15">
      <c r="A82" s="126" t="s">
        <v>47</v>
      </c>
      <c r="B82" s="116" t="s">
        <v>452</v>
      </c>
      <c r="C82" s="106"/>
      <c r="D82" s="106"/>
      <c r="E82" s="106"/>
      <c r="F82" s="106"/>
    </row>
    <row r="83" spans="1:6" ht="15">
      <c r="A83" s="119" t="s">
        <v>453</v>
      </c>
      <c r="B83" s="107" t="s">
        <v>454</v>
      </c>
      <c r="C83" s="106"/>
      <c r="D83" s="106"/>
      <c r="E83" s="106"/>
      <c r="F83" s="106"/>
    </row>
    <row r="84" spans="1:6" ht="15">
      <c r="A84" s="119" t="s">
        <v>455</v>
      </c>
      <c r="B84" s="107" t="s">
        <v>456</v>
      </c>
      <c r="C84" s="106"/>
      <c r="D84" s="106"/>
      <c r="E84" s="106"/>
      <c r="F84" s="106"/>
    </row>
    <row r="85" spans="1:6" ht="15">
      <c r="A85" s="119" t="s">
        <v>457</v>
      </c>
      <c r="B85" s="107" t="s">
        <v>458</v>
      </c>
      <c r="C85" s="106"/>
      <c r="D85" s="106"/>
      <c r="E85" s="106"/>
      <c r="F85" s="106"/>
    </row>
    <row r="86" spans="1:6" ht="15">
      <c r="A86" s="119" t="s">
        <v>459</v>
      </c>
      <c r="B86" s="107" t="s">
        <v>460</v>
      </c>
      <c r="C86" s="106"/>
      <c r="D86" s="106"/>
      <c r="E86" s="106"/>
      <c r="F86" s="106"/>
    </row>
    <row r="87" spans="1:6" ht="15">
      <c r="A87" s="121" t="s">
        <v>48</v>
      </c>
      <c r="B87" s="116" t="s">
        <v>461</v>
      </c>
      <c r="C87" s="106"/>
      <c r="D87" s="106"/>
      <c r="E87" s="106"/>
      <c r="F87" s="106"/>
    </row>
    <row r="88" spans="1:6" ht="15">
      <c r="A88" s="119" t="s">
        <v>462</v>
      </c>
      <c r="B88" s="107" t="s">
        <v>463</v>
      </c>
      <c r="C88" s="106"/>
      <c r="D88" s="106"/>
      <c r="E88" s="106"/>
      <c r="F88" s="106"/>
    </row>
    <row r="89" spans="1:6" ht="15">
      <c r="A89" s="119" t="s">
        <v>84</v>
      </c>
      <c r="B89" s="107" t="s">
        <v>464</v>
      </c>
      <c r="C89" s="106"/>
      <c r="D89" s="106"/>
      <c r="E89" s="106"/>
      <c r="F89" s="106"/>
    </row>
    <row r="90" spans="1:6" ht="15">
      <c r="A90" s="119" t="s">
        <v>85</v>
      </c>
      <c r="B90" s="107" t="s">
        <v>465</v>
      </c>
      <c r="C90" s="106"/>
      <c r="D90" s="106"/>
      <c r="E90" s="106"/>
      <c r="F90" s="106"/>
    </row>
    <row r="91" spans="1:6" ht="15">
      <c r="A91" s="119" t="s">
        <v>86</v>
      </c>
      <c r="B91" s="107" t="s">
        <v>466</v>
      </c>
      <c r="C91" s="106"/>
      <c r="D91" s="106"/>
      <c r="E91" s="106"/>
      <c r="F91" s="106"/>
    </row>
    <row r="92" spans="1:6" ht="15">
      <c r="A92" s="119" t="s">
        <v>87</v>
      </c>
      <c r="B92" s="107" t="s">
        <v>467</v>
      </c>
      <c r="C92" s="106"/>
      <c r="D92" s="106"/>
      <c r="E92" s="106"/>
      <c r="F92" s="106"/>
    </row>
    <row r="93" spans="1:6" ht="15">
      <c r="A93" s="119" t="s">
        <v>88</v>
      </c>
      <c r="B93" s="107" t="s">
        <v>468</v>
      </c>
      <c r="C93" s="106"/>
      <c r="D93" s="106"/>
      <c r="E93" s="106"/>
      <c r="F93" s="106"/>
    </row>
    <row r="94" spans="1:6" ht="15">
      <c r="A94" s="119" t="s">
        <v>469</v>
      </c>
      <c r="B94" s="107" t="s">
        <v>470</v>
      </c>
      <c r="C94" s="106"/>
      <c r="D94" s="106"/>
      <c r="E94" s="106"/>
      <c r="F94" s="106"/>
    </row>
    <row r="95" spans="1:6" ht="15">
      <c r="A95" s="119" t="s">
        <v>89</v>
      </c>
      <c r="B95" s="107" t="s">
        <v>471</v>
      </c>
      <c r="C95" s="106"/>
      <c r="D95" s="106"/>
      <c r="E95" s="106"/>
      <c r="F95" s="106"/>
    </row>
    <row r="96" spans="1:6" ht="15">
      <c r="A96" s="121" t="s">
        <v>49</v>
      </c>
      <c r="B96" s="116" t="s">
        <v>472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473</v>
      </c>
      <c r="C98" s="112">
        <f>SUM(C74:C97)</f>
        <v>133925</v>
      </c>
      <c r="D98" s="112"/>
      <c r="E98" s="112"/>
      <c r="F98" s="112">
        <f>SUM(C98:E98)</f>
        <v>133925</v>
      </c>
    </row>
    <row r="99" spans="1:25" ht="15">
      <c r="A99" s="119" t="s">
        <v>90</v>
      </c>
      <c r="B99" s="109" t="s">
        <v>474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477</v>
      </c>
      <c r="B100" s="109" t="s">
        <v>478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479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481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482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485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486</v>
      </c>
      <c r="B105" s="109" t="s">
        <v>487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488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489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490</v>
      </c>
      <c r="B108" s="109" t="s">
        <v>491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492</v>
      </c>
      <c r="B109" s="109" t="s">
        <v>493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494</v>
      </c>
      <c r="B110" s="114" t="s">
        <v>495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496</v>
      </c>
      <c r="B111" s="109" t="s">
        <v>497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498</v>
      </c>
      <c r="B112" s="109" t="s">
        <v>499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500</v>
      </c>
      <c r="B113" s="109" t="s">
        <v>501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502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503</v>
      </c>
      <c r="B115" s="109" t="s">
        <v>504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505</v>
      </c>
      <c r="B116" s="109" t="s">
        <v>506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507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508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512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513</v>
      </c>
      <c r="B120" s="109" t="s">
        <v>514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515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133925</v>
      </c>
      <c r="D122" s="112"/>
      <c r="E122" s="112"/>
      <c r="F122" s="112">
        <f>SUM(C122:E122)</f>
        <v>133925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4">
    <mergeCell ref="A1:F1"/>
    <mergeCell ref="A2:F2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5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17.57421875" style="100" customWidth="1"/>
    <col min="5" max="5" width="17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1" t="s">
        <v>924</v>
      </c>
      <c r="B1" s="322"/>
      <c r="C1" s="322"/>
      <c r="D1" s="322"/>
      <c r="E1" s="322"/>
      <c r="F1" s="323"/>
    </row>
    <row r="2" spans="1:6" ht="19.5" customHeight="1">
      <c r="A2" s="324" t="s">
        <v>182</v>
      </c>
      <c r="B2" s="322"/>
      <c r="C2" s="322"/>
      <c r="D2" s="322"/>
      <c r="E2" s="322"/>
      <c r="F2" s="323"/>
    </row>
    <row r="3" ht="18">
      <c r="A3" s="97"/>
    </row>
    <row r="4" spans="1:5" ht="15">
      <c r="A4" s="98" t="s">
        <v>879</v>
      </c>
      <c r="D4" s="316" t="s">
        <v>711</v>
      </c>
      <c r="E4" s="316"/>
    </row>
    <row r="5" spans="1:6" ht="45">
      <c r="A5" s="99" t="s">
        <v>336</v>
      </c>
      <c r="B5" s="101" t="s">
        <v>337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>
      <c r="A6" s="104" t="s">
        <v>338</v>
      </c>
      <c r="B6" s="105" t="s">
        <v>339</v>
      </c>
      <c r="C6" s="265">
        <v>28565</v>
      </c>
      <c r="D6" s="265"/>
      <c r="E6" s="265"/>
      <c r="F6" s="265">
        <f>SUM(C6:E6)</f>
        <v>28565</v>
      </c>
    </row>
    <row r="7" spans="1:6" ht="15">
      <c r="A7" s="104" t="s">
        <v>340</v>
      </c>
      <c r="B7" s="107" t="s">
        <v>341</v>
      </c>
      <c r="C7" s="265">
        <v>1250</v>
      </c>
      <c r="D7" s="265"/>
      <c r="E7" s="265"/>
      <c r="F7" s="265"/>
    </row>
    <row r="8" spans="1:6" ht="15">
      <c r="A8" s="104" t="s">
        <v>342</v>
      </c>
      <c r="B8" s="107" t="s">
        <v>343</v>
      </c>
      <c r="C8" s="265"/>
      <c r="D8" s="265"/>
      <c r="E8" s="265"/>
      <c r="F8" s="265"/>
    </row>
    <row r="9" spans="1:6" ht="15">
      <c r="A9" s="108" t="s">
        <v>344</v>
      </c>
      <c r="B9" s="107" t="s">
        <v>345</v>
      </c>
      <c r="C9" s="265">
        <v>440</v>
      </c>
      <c r="D9" s="265"/>
      <c r="E9" s="265"/>
      <c r="F9" s="265">
        <f>SUM(C9:E9)</f>
        <v>440</v>
      </c>
    </row>
    <row r="10" spans="1:6" ht="15">
      <c r="A10" s="108" t="s">
        <v>346</v>
      </c>
      <c r="B10" s="107" t="s">
        <v>347</v>
      </c>
      <c r="C10" s="265"/>
      <c r="D10" s="265"/>
      <c r="E10" s="265"/>
      <c r="F10" s="265"/>
    </row>
    <row r="11" spans="1:6" ht="15">
      <c r="A11" s="108" t="s">
        <v>348</v>
      </c>
      <c r="B11" s="107" t="s">
        <v>349</v>
      </c>
      <c r="C11" s="265"/>
      <c r="D11" s="265"/>
      <c r="E11" s="265"/>
      <c r="F11" s="265">
        <f>SUM(C11:E11)</f>
        <v>0</v>
      </c>
    </row>
    <row r="12" spans="1:6" ht="15">
      <c r="A12" s="108" t="s">
        <v>350</v>
      </c>
      <c r="B12" s="107" t="s">
        <v>351</v>
      </c>
      <c r="C12" s="265">
        <v>750</v>
      </c>
      <c r="D12" s="265"/>
      <c r="E12" s="265"/>
      <c r="F12" s="265">
        <f>SUM(C12:E12)</f>
        <v>750</v>
      </c>
    </row>
    <row r="13" spans="1:6" ht="15">
      <c r="A13" s="108" t="s">
        <v>352</v>
      </c>
      <c r="B13" s="107" t="s">
        <v>353</v>
      </c>
      <c r="C13" s="265"/>
      <c r="D13" s="265"/>
      <c r="E13" s="265"/>
      <c r="F13" s="265"/>
    </row>
    <row r="14" spans="1:6" ht="15">
      <c r="A14" s="109" t="s">
        <v>354</v>
      </c>
      <c r="B14" s="107" t="s">
        <v>355</v>
      </c>
      <c r="C14" s="265">
        <v>347</v>
      </c>
      <c r="D14" s="265"/>
      <c r="E14" s="265"/>
      <c r="F14" s="265">
        <f>SUM(C14:E14)</f>
        <v>347</v>
      </c>
    </row>
    <row r="15" spans="1:6" ht="15">
      <c r="A15" s="109" t="s">
        <v>356</v>
      </c>
      <c r="B15" s="107" t="s">
        <v>357</v>
      </c>
      <c r="C15" s="265"/>
      <c r="D15" s="265"/>
      <c r="E15" s="265"/>
      <c r="F15" s="265"/>
    </row>
    <row r="16" spans="1:6" ht="15">
      <c r="A16" s="109" t="s">
        <v>358</v>
      </c>
      <c r="B16" s="107" t="s">
        <v>359</v>
      </c>
      <c r="C16" s="265"/>
      <c r="D16" s="265"/>
      <c r="E16" s="265"/>
      <c r="F16" s="265"/>
    </row>
    <row r="17" spans="1:6" ht="15">
      <c r="A17" s="109" t="s">
        <v>360</v>
      </c>
      <c r="B17" s="107" t="s">
        <v>361</v>
      </c>
      <c r="C17" s="265"/>
      <c r="D17" s="265"/>
      <c r="E17" s="265"/>
      <c r="F17" s="265"/>
    </row>
    <row r="18" spans="1:6" ht="15">
      <c r="A18" s="109" t="s">
        <v>65</v>
      </c>
      <c r="B18" s="107" t="s">
        <v>362</v>
      </c>
      <c r="C18" s="265">
        <v>140</v>
      </c>
      <c r="D18" s="265"/>
      <c r="E18" s="265"/>
      <c r="F18" s="265">
        <f>SUM(C18:E18)</f>
        <v>140</v>
      </c>
    </row>
    <row r="19" spans="1:6" ht="15">
      <c r="A19" s="110" t="s">
        <v>7</v>
      </c>
      <c r="B19" s="111" t="s">
        <v>363</v>
      </c>
      <c r="C19" s="266">
        <f>SUM(C6:C18)</f>
        <v>31492</v>
      </c>
      <c r="D19" s="266"/>
      <c r="E19" s="266"/>
      <c r="F19" s="266">
        <f>SUM(F6:F18)</f>
        <v>30242</v>
      </c>
    </row>
    <row r="20" spans="1:6" ht="15">
      <c r="A20" s="109" t="s">
        <v>364</v>
      </c>
      <c r="B20" s="107" t="s">
        <v>365</v>
      </c>
      <c r="C20" s="265"/>
      <c r="D20" s="265"/>
      <c r="E20" s="265"/>
      <c r="F20" s="265"/>
    </row>
    <row r="21" spans="1:6" ht="15">
      <c r="A21" s="109" t="s">
        <v>366</v>
      </c>
      <c r="B21" s="107" t="s">
        <v>367</v>
      </c>
      <c r="C21" s="265">
        <v>2900</v>
      </c>
      <c r="D21" s="265"/>
      <c r="E21" s="265"/>
      <c r="F21" s="265">
        <f>SUM(C21:E21)</f>
        <v>2900</v>
      </c>
    </row>
    <row r="22" spans="1:6" ht="15">
      <c r="A22" s="113" t="s">
        <v>368</v>
      </c>
      <c r="B22" s="107" t="s">
        <v>369</v>
      </c>
      <c r="C22" s="265"/>
      <c r="D22" s="265"/>
      <c r="E22" s="265"/>
      <c r="F22" s="265"/>
    </row>
    <row r="23" spans="1:6" ht="15.75" thickBot="1">
      <c r="A23" s="114" t="s">
        <v>8</v>
      </c>
      <c r="B23" s="142" t="s">
        <v>370</v>
      </c>
      <c r="C23" s="267">
        <f>SUM(C20:C22)</f>
        <v>2900</v>
      </c>
      <c r="D23" s="267"/>
      <c r="E23" s="267"/>
      <c r="F23" s="267">
        <f>SUM(F21:F22)</f>
        <v>2900</v>
      </c>
    </row>
    <row r="24" spans="1:9" ht="15.75" thickBot="1">
      <c r="A24" s="144" t="s">
        <v>95</v>
      </c>
      <c r="B24" s="145" t="s">
        <v>371</v>
      </c>
      <c r="C24" s="268">
        <f>C19+C23</f>
        <v>34392</v>
      </c>
      <c r="D24" s="268"/>
      <c r="E24" s="268"/>
      <c r="F24" s="269">
        <f>SUM(C24:E24)</f>
        <v>34392</v>
      </c>
      <c r="G24" s="239"/>
      <c r="H24" s="239"/>
      <c r="I24" s="239"/>
    </row>
    <row r="25" spans="1:9" ht="15.75" thickBot="1">
      <c r="A25" s="148" t="s">
        <v>66</v>
      </c>
      <c r="B25" s="145" t="s">
        <v>372</v>
      </c>
      <c r="C25" s="268">
        <v>6049</v>
      </c>
      <c r="D25" s="268"/>
      <c r="E25" s="268"/>
      <c r="F25" s="269">
        <f>SUM(C25:E25)</f>
        <v>6049</v>
      </c>
      <c r="G25" s="239"/>
      <c r="H25" s="239"/>
      <c r="I25" s="239"/>
    </row>
    <row r="26" spans="1:9" ht="15">
      <c r="A26" s="109" t="s">
        <v>373</v>
      </c>
      <c r="B26" s="149" t="s">
        <v>374</v>
      </c>
      <c r="C26" s="150">
        <v>650</v>
      </c>
      <c r="D26" s="150"/>
      <c r="E26" s="150"/>
      <c r="F26" s="150">
        <f>SUM(C26:E26)</f>
        <v>650</v>
      </c>
      <c r="I26" s="239"/>
    </row>
    <row r="27" spans="1:9" ht="15">
      <c r="A27" s="109" t="s">
        <v>375</v>
      </c>
      <c r="B27" s="107" t="s">
        <v>376</v>
      </c>
      <c r="C27" s="106">
        <v>450</v>
      </c>
      <c r="D27" s="106"/>
      <c r="E27" s="106"/>
      <c r="F27" s="106">
        <f>SUM(C27:E27)</f>
        <v>450</v>
      </c>
      <c r="I27" s="239"/>
    </row>
    <row r="28" spans="1:9" ht="15">
      <c r="A28" s="109" t="s">
        <v>377</v>
      </c>
      <c r="B28" s="107" t="s">
        <v>378</v>
      </c>
      <c r="C28" s="106"/>
      <c r="D28" s="106"/>
      <c r="E28" s="106"/>
      <c r="F28" s="106"/>
      <c r="I28" s="239"/>
    </row>
    <row r="29" spans="1:9" ht="15">
      <c r="A29" s="114" t="s">
        <v>9</v>
      </c>
      <c r="B29" s="111" t="s">
        <v>379</v>
      </c>
      <c r="C29" s="112">
        <f>SUM(C26:C28)</f>
        <v>1100</v>
      </c>
      <c r="D29" s="112"/>
      <c r="E29" s="112"/>
      <c r="F29" s="112">
        <f>SUM(F26:F28)</f>
        <v>1100</v>
      </c>
      <c r="G29" s="239"/>
      <c r="I29" s="239"/>
    </row>
    <row r="30" spans="1:9" ht="15">
      <c r="A30" s="109" t="s">
        <v>380</v>
      </c>
      <c r="B30" s="107" t="s">
        <v>381</v>
      </c>
      <c r="C30" s="106">
        <v>1000</v>
      </c>
      <c r="D30" s="106"/>
      <c r="E30" s="106"/>
      <c r="F30" s="106">
        <f>SUM(C30:E30)</f>
        <v>1000</v>
      </c>
      <c r="I30" s="239"/>
    </row>
    <row r="31" spans="1:9" ht="15">
      <c r="A31" s="109" t="s">
        <v>382</v>
      </c>
      <c r="B31" s="107" t="s">
        <v>383</v>
      </c>
      <c r="C31" s="106">
        <v>200</v>
      </c>
      <c r="D31" s="106"/>
      <c r="E31" s="106"/>
      <c r="F31" s="106">
        <f>SUM(C31:E31)</f>
        <v>200</v>
      </c>
      <c r="I31" s="239"/>
    </row>
    <row r="32" spans="1:9" ht="15" customHeight="1">
      <c r="A32" s="114" t="s">
        <v>96</v>
      </c>
      <c r="B32" s="111" t="s">
        <v>384</v>
      </c>
      <c r="C32" s="112">
        <f>SUM(C30:C31)</f>
        <v>1200</v>
      </c>
      <c r="D32" s="112"/>
      <c r="E32" s="112"/>
      <c r="F32" s="112">
        <f>SUM(F30:F31)</f>
        <v>1200</v>
      </c>
      <c r="G32" s="239"/>
      <c r="I32" s="239"/>
    </row>
    <row r="33" spans="1:9" ht="15">
      <c r="A33" s="109" t="s">
        <v>385</v>
      </c>
      <c r="B33" s="107" t="s">
        <v>386</v>
      </c>
      <c r="C33" s="106">
        <v>1680</v>
      </c>
      <c r="D33" s="106"/>
      <c r="E33" s="106"/>
      <c r="F33" s="106">
        <f>SUM(C33:E33)</f>
        <v>1680</v>
      </c>
      <c r="I33" s="239"/>
    </row>
    <row r="34" spans="1:9" ht="15">
      <c r="A34" s="109" t="s">
        <v>387</v>
      </c>
      <c r="B34" s="107" t="s">
        <v>388</v>
      </c>
      <c r="C34" s="106"/>
      <c r="D34" s="106"/>
      <c r="E34" s="106"/>
      <c r="F34" s="106"/>
      <c r="I34" s="239"/>
    </row>
    <row r="35" spans="1:9" ht="15">
      <c r="A35" s="109" t="s">
        <v>67</v>
      </c>
      <c r="B35" s="107" t="s">
        <v>389</v>
      </c>
      <c r="C35" s="106">
        <v>90</v>
      </c>
      <c r="D35" s="106"/>
      <c r="E35" s="106"/>
      <c r="F35" s="106">
        <f>SUM(C35:E35)</f>
        <v>90</v>
      </c>
      <c r="I35" s="239"/>
    </row>
    <row r="36" spans="1:9" ht="15">
      <c r="A36" s="109" t="s">
        <v>390</v>
      </c>
      <c r="B36" s="107" t="s">
        <v>391</v>
      </c>
      <c r="C36" s="106">
        <v>550</v>
      </c>
      <c r="D36" s="106"/>
      <c r="E36" s="106"/>
      <c r="F36" s="106">
        <f>SUM(C36:E36)</f>
        <v>550</v>
      </c>
      <c r="I36" s="239"/>
    </row>
    <row r="37" spans="1:9" ht="15">
      <c r="A37" s="118" t="s">
        <v>68</v>
      </c>
      <c r="B37" s="107" t="s">
        <v>392</v>
      </c>
      <c r="C37" s="106"/>
      <c r="D37" s="106"/>
      <c r="E37" s="106"/>
      <c r="F37" s="106"/>
      <c r="I37" s="239"/>
    </row>
    <row r="38" spans="1:9" ht="15">
      <c r="A38" s="113" t="s">
        <v>393</v>
      </c>
      <c r="B38" s="107" t="s">
        <v>394</v>
      </c>
      <c r="C38" s="106">
        <v>33068</v>
      </c>
      <c r="D38" s="106"/>
      <c r="E38" s="106"/>
      <c r="F38" s="106">
        <f>SUM(C38:E38)</f>
        <v>33068</v>
      </c>
      <c r="I38" s="239"/>
    </row>
    <row r="39" spans="1:9" ht="15">
      <c r="A39" s="109" t="s">
        <v>69</v>
      </c>
      <c r="B39" s="107" t="s">
        <v>395</v>
      </c>
      <c r="C39" s="106">
        <v>650</v>
      </c>
      <c r="D39" s="106"/>
      <c r="E39" s="106"/>
      <c r="F39" s="106">
        <f>SUM(C39:E39)</f>
        <v>650</v>
      </c>
      <c r="I39" s="239"/>
    </row>
    <row r="40" spans="1:9" ht="15">
      <c r="A40" s="114" t="s">
        <v>10</v>
      </c>
      <c r="B40" s="111" t="s">
        <v>396</v>
      </c>
      <c r="C40" s="112">
        <f>SUM(C33:C39)</f>
        <v>36038</v>
      </c>
      <c r="D40" s="112"/>
      <c r="E40" s="112"/>
      <c r="F40" s="112">
        <f>SUM(F33:F39)</f>
        <v>36038</v>
      </c>
      <c r="G40" s="239"/>
      <c r="I40" s="239"/>
    </row>
    <row r="41" spans="1:9" ht="15">
      <c r="A41" s="109" t="s">
        <v>397</v>
      </c>
      <c r="B41" s="107" t="s">
        <v>398</v>
      </c>
      <c r="C41" s="106">
        <v>700</v>
      </c>
      <c r="D41" s="106"/>
      <c r="E41" s="106"/>
      <c r="F41" s="106">
        <f>SUM(C41:E41)</f>
        <v>700</v>
      </c>
      <c r="I41" s="239"/>
    </row>
    <row r="42" spans="1:9" ht="15">
      <c r="A42" s="109" t="s">
        <v>399</v>
      </c>
      <c r="B42" s="107" t="s">
        <v>400</v>
      </c>
      <c r="C42" s="106"/>
      <c r="D42" s="106"/>
      <c r="E42" s="106"/>
      <c r="F42" s="106"/>
      <c r="I42" s="239"/>
    </row>
    <row r="43" spans="1:9" ht="15">
      <c r="A43" s="114" t="s">
        <v>11</v>
      </c>
      <c r="B43" s="111" t="s">
        <v>401</v>
      </c>
      <c r="C43" s="112">
        <f>SUM(C41:C42)</f>
        <v>700</v>
      </c>
      <c r="D43" s="112"/>
      <c r="E43" s="112"/>
      <c r="F43" s="112">
        <f>SUM(C43:E43)</f>
        <v>700</v>
      </c>
      <c r="G43" s="239"/>
      <c r="I43" s="239"/>
    </row>
    <row r="44" spans="1:9" ht="15">
      <c r="A44" s="109" t="s">
        <v>402</v>
      </c>
      <c r="B44" s="107" t="s">
        <v>403</v>
      </c>
      <c r="C44" s="106">
        <v>1000</v>
      </c>
      <c r="D44" s="106"/>
      <c r="E44" s="106"/>
      <c r="F44" s="106">
        <f>SUM(C44:E44)</f>
        <v>1000</v>
      </c>
      <c r="I44" s="239"/>
    </row>
    <row r="45" spans="1:9" ht="15">
      <c r="A45" s="109" t="s">
        <v>404</v>
      </c>
      <c r="B45" s="107" t="s">
        <v>405</v>
      </c>
      <c r="C45" s="106"/>
      <c r="D45" s="106"/>
      <c r="E45" s="106"/>
      <c r="F45" s="106"/>
      <c r="I45" s="239"/>
    </row>
    <row r="46" spans="1:9" ht="15">
      <c r="A46" s="109" t="s">
        <v>70</v>
      </c>
      <c r="B46" s="107" t="s">
        <v>406</v>
      </c>
      <c r="C46" s="106"/>
      <c r="D46" s="106"/>
      <c r="E46" s="106"/>
      <c r="F46" s="106"/>
      <c r="I46" s="239"/>
    </row>
    <row r="47" spans="1:9" ht="15">
      <c r="A47" s="109" t="s">
        <v>71</v>
      </c>
      <c r="B47" s="107" t="s">
        <v>407</v>
      </c>
      <c r="C47" s="106"/>
      <c r="D47" s="106"/>
      <c r="E47" s="106"/>
      <c r="F47" s="106"/>
      <c r="I47" s="239"/>
    </row>
    <row r="48" spans="1:9" ht="15">
      <c r="A48" s="109" t="s">
        <v>408</v>
      </c>
      <c r="B48" s="107" t="s">
        <v>409</v>
      </c>
      <c r="C48" s="106">
        <v>30</v>
      </c>
      <c r="D48" s="106"/>
      <c r="E48" s="106"/>
      <c r="F48" s="106">
        <f>SUM(C48:E48)</f>
        <v>30</v>
      </c>
      <c r="I48" s="239"/>
    </row>
    <row r="49" spans="1:9" ht="15.75" thickBot="1">
      <c r="A49" s="114" t="s">
        <v>12</v>
      </c>
      <c r="B49" s="142" t="s">
        <v>410</v>
      </c>
      <c r="C49" s="143">
        <f>SUM(C44:C48)</f>
        <v>1030</v>
      </c>
      <c r="D49" s="143"/>
      <c r="E49" s="143"/>
      <c r="F49" s="143">
        <f>SUM(C49:E49)</f>
        <v>1030</v>
      </c>
      <c r="G49" s="239"/>
      <c r="H49" s="240"/>
      <c r="I49" s="239"/>
    </row>
    <row r="50" spans="1:9" ht="15.75" thickBot="1">
      <c r="A50" s="148" t="s">
        <v>13</v>
      </c>
      <c r="B50" s="145" t="s">
        <v>411</v>
      </c>
      <c r="C50" s="146">
        <f>C29+C32+C40+C43+C49</f>
        <v>40068</v>
      </c>
      <c r="D50" s="146"/>
      <c r="E50" s="151"/>
      <c r="F50" s="147">
        <f>SUM(C50:E50)</f>
        <v>40068</v>
      </c>
      <c r="G50" s="239"/>
      <c r="H50" s="239"/>
      <c r="I50" s="239"/>
    </row>
    <row r="51" spans="1:9" ht="15">
      <c r="A51" s="119" t="s">
        <v>412</v>
      </c>
      <c r="B51" s="149" t="s">
        <v>413</v>
      </c>
      <c r="C51" s="150"/>
      <c r="D51" s="150"/>
      <c r="E51" s="150"/>
      <c r="F51" s="150"/>
      <c r="I51" s="239"/>
    </row>
    <row r="52" spans="1:9" ht="15">
      <c r="A52" s="119" t="s">
        <v>14</v>
      </c>
      <c r="B52" s="107" t="s">
        <v>414</v>
      </c>
      <c r="C52" s="106"/>
      <c r="D52" s="106"/>
      <c r="E52" s="106"/>
      <c r="F52" s="106"/>
      <c r="I52" s="239"/>
    </row>
    <row r="53" spans="1:6" ht="15">
      <c r="A53" s="120" t="s">
        <v>72</v>
      </c>
      <c r="B53" s="107" t="s">
        <v>415</v>
      </c>
      <c r="C53" s="106"/>
      <c r="D53" s="106"/>
      <c r="E53" s="106"/>
      <c r="F53" s="106"/>
    </row>
    <row r="54" spans="1:6" ht="15">
      <c r="A54" s="120" t="s">
        <v>73</v>
      </c>
      <c r="B54" s="107" t="s">
        <v>416</v>
      </c>
      <c r="C54" s="106"/>
      <c r="D54" s="106"/>
      <c r="E54" s="106"/>
      <c r="F54" s="106"/>
    </row>
    <row r="55" spans="1:6" ht="15">
      <c r="A55" s="120" t="s">
        <v>74</v>
      </c>
      <c r="B55" s="107" t="s">
        <v>417</v>
      </c>
      <c r="C55" s="106"/>
      <c r="D55" s="106"/>
      <c r="E55" s="106"/>
      <c r="F55" s="106"/>
    </row>
    <row r="56" spans="1:6" ht="15">
      <c r="A56" s="119" t="s">
        <v>75</v>
      </c>
      <c r="B56" s="107" t="s">
        <v>418</v>
      </c>
      <c r="C56" s="106"/>
      <c r="D56" s="106"/>
      <c r="E56" s="106"/>
      <c r="F56" s="106"/>
    </row>
    <row r="57" spans="1:6" ht="15">
      <c r="A57" s="119" t="s">
        <v>76</v>
      </c>
      <c r="B57" s="107" t="s">
        <v>419</v>
      </c>
      <c r="C57" s="106"/>
      <c r="D57" s="106"/>
      <c r="E57" s="106"/>
      <c r="F57" s="106"/>
    </row>
    <row r="58" spans="1:6" ht="15">
      <c r="A58" s="119" t="s">
        <v>77</v>
      </c>
      <c r="B58" s="107" t="s">
        <v>420</v>
      </c>
      <c r="C58" s="106"/>
      <c r="D58" s="106"/>
      <c r="E58" s="106"/>
      <c r="F58" s="106"/>
    </row>
    <row r="59" spans="1:6" ht="15">
      <c r="A59" s="121" t="s">
        <v>39</v>
      </c>
      <c r="B59" s="116" t="s">
        <v>421</v>
      </c>
      <c r="C59" s="106"/>
      <c r="D59" s="106"/>
      <c r="E59" s="106"/>
      <c r="F59" s="106"/>
    </row>
    <row r="60" spans="1:6" ht="15">
      <c r="A60" s="122" t="s">
        <v>78</v>
      </c>
      <c r="B60" s="107" t="s">
        <v>422</v>
      </c>
      <c r="C60" s="106"/>
      <c r="D60" s="106"/>
      <c r="E60" s="106"/>
      <c r="F60" s="106"/>
    </row>
    <row r="61" spans="1:6" ht="15">
      <c r="A61" s="122" t="s">
        <v>423</v>
      </c>
      <c r="B61" s="107" t="s">
        <v>424</v>
      </c>
      <c r="C61" s="106"/>
      <c r="D61" s="106"/>
      <c r="E61" s="106"/>
      <c r="F61" s="106"/>
    </row>
    <row r="62" spans="1:6" ht="15">
      <c r="A62" s="122" t="s">
        <v>425</v>
      </c>
      <c r="B62" s="107" t="s">
        <v>426</v>
      </c>
      <c r="C62" s="106"/>
      <c r="D62" s="106"/>
      <c r="E62" s="106"/>
      <c r="F62" s="106"/>
    </row>
    <row r="63" spans="1:6" ht="15">
      <c r="A63" s="122" t="s">
        <v>40</v>
      </c>
      <c r="B63" s="107" t="s">
        <v>427</v>
      </c>
      <c r="C63" s="106"/>
      <c r="D63" s="106"/>
      <c r="E63" s="106"/>
      <c r="F63" s="106"/>
    </row>
    <row r="64" spans="1:6" ht="15">
      <c r="A64" s="122" t="s">
        <v>79</v>
      </c>
      <c r="B64" s="107" t="s">
        <v>428</v>
      </c>
      <c r="C64" s="106"/>
      <c r="D64" s="106"/>
      <c r="E64" s="106"/>
      <c r="F64" s="106"/>
    </row>
    <row r="65" spans="1:6" ht="15">
      <c r="A65" s="122" t="s">
        <v>42</v>
      </c>
      <c r="B65" s="107" t="s">
        <v>429</v>
      </c>
      <c r="C65" s="106"/>
      <c r="D65" s="106"/>
      <c r="E65" s="106"/>
      <c r="F65" s="106"/>
    </row>
    <row r="66" spans="1:6" ht="15">
      <c r="A66" s="122" t="s">
        <v>80</v>
      </c>
      <c r="B66" s="107" t="s">
        <v>430</v>
      </c>
      <c r="C66" s="106"/>
      <c r="D66" s="106"/>
      <c r="E66" s="106"/>
      <c r="F66" s="106"/>
    </row>
    <row r="67" spans="1:6" ht="15">
      <c r="A67" s="122" t="s">
        <v>81</v>
      </c>
      <c r="B67" s="107" t="s">
        <v>431</v>
      </c>
      <c r="C67" s="106"/>
      <c r="D67" s="106"/>
      <c r="E67" s="106"/>
      <c r="F67" s="106"/>
    </row>
    <row r="68" spans="1:6" ht="15">
      <c r="A68" s="122" t="s">
        <v>432</v>
      </c>
      <c r="B68" s="107" t="s">
        <v>433</v>
      </c>
      <c r="C68" s="106"/>
      <c r="D68" s="106"/>
      <c r="E68" s="106"/>
      <c r="F68" s="106"/>
    </row>
    <row r="69" spans="1:6" ht="15">
      <c r="A69" s="123" t="s">
        <v>434</v>
      </c>
      <c r="B69" s="107" t="s">
        <v>435</v>
      </c>
      <c r="C69" s="106"/>
      <c r="D69" s="106"/>
      <c r="E69" s="106"/>
      <c r="F69" s="106"/>
    </row>
    <row r="70" spans="1:6" ht="15">
      <c r="A70" s="122" t="s">
        <v>82</v>
      </c>
      <c r="B70" s="107" t="s">
        <v>436</v>
      </c>
      <c r="C70" s="106"/>
      <c r="D70" s="106"/>
      <c r="E70" s="106"/>
      <c r="F70" s="106"/>
    </row>
    <row r="71" spans="1:6" ht="15">
      <c r="A71" s="123" t="s">
        <v>266</v>
      </c>
      <c r="B71" s="107" t="s">
        <v>437</v>
      </c>
      <c r="C71" s="106"/>
      <c r="D71" s="106"/>
      <c r="E71" s="106"/>
      <c r="F71" s="106"/>
    </row>
    <row r="72" spans="1:6" ht="15">
      <c r="A72" s="123" t="s">
        <v>267</v>
      </c>
      <c r="B72" s="107" t="s">
        <v>437</v>
      </c>
      <c r="C72" s="106"/>
      <c r="D72" s="106"/>
      <c r="E72" s="106"/>
      <c r="F72" s="106"/>
    </row>
    <row r="73" spans="1:6" ht="15">
      <c r="A73" s="121" t="s">
        <v>45</v>
      </c>
      <c r="B73" s="116" t="s">
        <v>438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80509</v>
      </c>
      <c r="D74" s="112"/>
      <c r="E74" s="112"/>
      <c r="F74" s="112">
        <f>SUM(C74:E74)</f>
        <v>80509</v>
      </c>
    </row>
    <row r="75" spans="1:6" ht="15">
      <c r="A75" s="125" t="s">
        <v>439</v>
      </c>
      <c r="B75" s="107" t="s">
        <v>440</v>
      </c>
      <c r="C75" s="106"/>
      <c r="D75" s="106"/>
      <c r="E75" s="106"/>
      <c r="F75" s="106"/>
    </row>
    <row r="76" spans="1:6" ht="15">
      <c r="A76" s="125" t="s">
        <v>83</v>
      </c>
      <c r="B76" s="107" t="s">
        <v>441</v>
      </c>
      <c r="C76" s="106"/>
      <c r="D76" s="106"/>
      <c r="E76" s="106"/>
      <c r="F76" s="106"/>
    </row>
    <row r="77" spans="1:6" ht="15">
      <c r="A77" s="125" t="s">
        <v>442</v>
      </c>
      <c r="B77" s="107" t="s">
        <v>443</v>
      </c>
      <c r="C77" s="106"/>
      <c r="D77" s="106"/>
      <c r="E77" s="106"/>
      <c r="F77" s="106"/>
    </row>
    <row r="78" spans="1:6" ht="15">
      <c r="A78" s="125" t="s">
        <v>444</v>
      </c>
      <c r="B78" s="107" t="s">
        <v>445</v>
      </c>
      <c r="C78" s="106"/>
      <c r="D78" s="106"/>
      <c r="E78" s="106"/>
      <c r="F78" s="106"/>
    </row>
    <row r="79" spans="1:6" ht="15">
      <c r="A79" s="113" t="s">
        <v>446</v>
      </c>
      <c r="B79" s="107" t="s">
        <v>447</v>
      </c>
      <c r="C79" s="106"/>
      <c r="D79" s="106"/>
      <c r="E79" s="106"/>
      <c r="F79" s="106"/>
    </row>
    <row r="80" spans="1:6" ht="15">
      <c r="A80" s="113" t="s">
        <v>448</v>
      </c>
      <c r="B80" s="107" t="s">
        <v>449</v>
      </c>
      <c r="C80" s="106"/>
      <c r="D80" s="106"/>
      <c r="E80" s="106"/>
      <c r="F80" s="106"/>
    </row>
    <row r="81" spans="1:6" ht="15">
      <c r="A81" s="113" t="s">
        <v>450</v>
      </c>
      <c r="B81" s="107" t="s">
        <v>451</v>
      </c>
      <c r="C81" s="106"/>
      <c r="D81" s="106"/>
      <c r="E81" s="106"/>
      <c r="F81" s="106"/>
    </row>
    <row r="82" spans="1:6" ht="15">
      <c r="A82" s="126" t="s">
        <v>47</v>
      </c>
      <c r="B82" s="116" t="s">
        <v>452</v>
      </c>
      <c r="C82" s="106"/>
      <c r="D82" s="106"/>
      <c r="E82" s="106"/>
      <c r="F82" s="106"/>
    </row>
    <row r="83" spans="1:6" ht="15">
      <c r="A83" s="119" t="s">
        <v>453</v>
      </c>
      <c r="B83" s="107" t="s">
        <v>454</v>
      </c>
      <c r="C83" s="106"/>
      <c r="D83" s="106"/>
      <c r="E83" s="106"/>
      <c r="F83" s="106"/>
    </row>
    <row r="84" spans="1:6" ht="15">
      <c r="A84" s="119" t="s">
        <v>455</v>
      </c>
      <c r="B84" s="107" t="s">
        <v>456</v>
      </c>
      <c r="C84" s="106"/>
      <c r="D84" s="106"/>
      <c r="E84" s="106"/>
      <c r="F84" s="106"/>
    </row>
    <row r="85" spans="1:6" ht="15">
      <c r="A85" s="119" t="s">
        <v>457</v>
      </c>
      <c r="B85" s="107" t="s">
        <v>458</v>
      </c>
      <c r="C85" s="106"/>
      <c r="D85" s="106"/>
      <c r="E85" s="106"/>
      <c r="F85" s="106"/>
    </row>
    <row r="86" spans="1:6" ht="15">
      <c r="A86" s="119" t="s">
        <v>459</v>
      </c>
      <c r="B86" s="107" t="s">
        <v>460</v>
      </c>
      <c r="C86" s="106"/>
      <c r="D86" s="106"/>
      <c r="E86" s="106"/>
      <c r="F86" s="106"/>
    </row>
    <row r="87" spans="1:6" ht="15">
      <c r="A87" s="121" t="s">
        <v>48</v>
      </c>
      <c r="B87" s="116" t="s">
        <v>461</v>
      </c>
      <c r="C87" s="106"/>
      <c r="D87" s="106"/>
      <c r="E87" s="106"/>
      <c r="F87" s="106"/>
    </row>
    <row r="88" spans="1:6" ht="15">
      <c r="A88" s="119" t="s">
        <v>462</v>
      </c>
      <c r="B88" s="107" t="s">
        <v>463</v>
      </c>
      <c r="C88" s="106"/>
      <c r="D88" s="106"/>
      <c r="E88" s="106"/>
      <c r="F88" s="106"/>
    </row>
    <row r="89" spans="1:6" ht="15">
      <c r="A89" s="119" t="s">
        <v>84</v>
      </c>
      <c r="B89" s="107" t="s">
        <v>464</v>
      </c>
      <c r="C89" s="106"/>
      <c r="D89" s="106"/>
      <c r="E89" s="106"/>
      <c r="F89" s="106"/>
    </row>
    <row r="90" spans="1:6" ht="15">
      <c r="A90" s="119" t="s">
        <v>85</v>
      </c>
      <c r="B90" s="107" t="s">
        <v>465</v>
      </c>
      <c r="C90" s="106"/>
      <c r="D90" s="106"/>
      <c r="E90" s="106"/>
      <c r="F90" s="106"/>
    </row>
    <row r="91" spans="1:6" ht="15">
      <c r="A91" s="119" t="s">
        <v>86</v>
      </c>
      <c r="B91" s="107" t="s">
        <v>466</v>
      </c>
      <c r="C91" s="106"/>
      <c r="D91" s="106"/>
      <c r="E91" s="106"/>
      <c r="F91" s="106"/>
    </row>
    <row r="92" spans="1:6" ht="15">
      <c r="A92" s="119" t="s">
        <v>87</v>
      </c>
      <c r="B92" s="107" t="s">
        <v>467</v>
      </c>
      <c r="C92" s="106"/>
      <c r="D92" s="106"/>
      <c r="E92" s="106"/>
      <c r="F92" s="106"/>
    </row>
    <row r="93" spans="1:6" ht="15">
      <c r="A93" s="119" t="s">
        <v>88</v>
      </c>
      <c r="B93" s="107" t="s">
        <v>468</v>
      </c>
      <c r="C93" s="106"/>
      <c r="D93" s="106"/>
      <c r="E93" s="106"/>
      <c r="F93" s="106"/>
    </row>
    <row r="94" spans="1:6" ht="15">
      <c r="A94" s="119" t="s">
        <v>469</v>
      </c>
      <c r="B94" s="107" t="s">
        <v>470</v>
      </c>
      <c r="C94" s="106"/>
      <c r="D94" s="106"/>
      <c r="E94" s="106"/>
      <c r="F94" s="106"/>
    </row>
    <row r="95" spans="1:6" ht="15">
      <c r="A95" s="119" t="s">
        <v>89</v>
      </c>
      <c r="B95" s="107" t="s">
        <v>471</v>
      </c>
      <c r="C95" s="106"/>
      <c r="D95" s="106"/>
      <c r="E95" s="106"/>
      <c r="F95" s="106"/>
    </row>
    <row r="96" spans="1:6" ht="15">
      <c r="A96" s="121" t="s">
        <v>49</v>
      </c>
      <c r="B96" s="116" t="s">
        <v>472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473</v>
      </c>
      <c r="C98" s="112">
        <f>SUM(C74:C97)</f>
        <v>80509</v>
      </c>
      <c r="D98" s="112"/>
      <c r="E98" s="112"/>
      <c r="F98" s="112">
        <f>SUM(C98:E98)</f>
        <v>80509</v>
      </c>
    </row>
    <row r="99" spans="1:25" ht="15">
      <c r="A99" s="119" t="s">
        <v>90</v>
      </c>
      <c r="B99" s="109" t="s">
        <v>474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477</v>
      </c>
      <c r="B100" s="109" t="s">
        <v>478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479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481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482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485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486</v>
      </c>
      <c r="B105" s="109" t="s">
        <v>487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488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489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490</v>
      </c>
      <c r="B108" s="109" t="s">
        <v>491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492</v>
      </c>
      <c r="B109" s="109" t="s">
        <v>493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494</v>
      </c>
      <c r="B110" s="114" t="s">
        <v>495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496</v>
      </c>
      <c r="B111" s="109" t="s">
        <v>497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498</v>
      </c>
      <c r="B112" s="109" t="s">
        <v>499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500</v>
      </c>
      <c r="B113" s="109" t="s">
        <v>501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502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503</v>
      </c>
      <c r="B115" s="109" t="s">
        <v>504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505</v>
      </c>
      <c r="B116" s="109" t="s">
        <v>506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507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508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512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513</v>
      </c>
      <c r="B120" s="109" t="s">
        <v>514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515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80509</v>
      </c>
      <c r="D122" s="112"/>
      <c r="E122" s="112"/>
      <c r="F122" s="112">
        <f>SUM(C122:E122)</f>
        <v>80509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D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50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5" width="18.281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1" t="s">
        <v>922</v>
      </c>
      <c r="B1" s="322"/>
      <c r="C1" s="322"/>
      <c r="D1" s="322"/>
      <c r="E1" s="322"/>
      <c r="F1" s="323"/>
    </row>
    <row r="2" spans="1:6" ht="19.5" customHeight="1">
      <c r="A2" s="324" t="s">
        <v>182</v>
      </c>
      <c r="B2" s="322"/>
      <c r="C2" s="322"/>
      <c r="D2" s="322"/>
      <c r="E2" s="322"/>
      <c r="F2" s="323"/>
    </row>
    <row r="3" ht="18">
      <c r="A3" s="97"/>
    </row>
    <row r="4" spans="1:5" ht="15">
      <c r="A4" s="98" t="s">
        <v>881</v>
      </c>
      <c r="E4" s="100" t="s">
        <v>710</v>
      </c>
    </row>
    <row r="5" spans="1:6" ht="45">
      <c r="A5" s="99" t="s">
        <v>336</v>
      </c>
      <c r="B5" s="101" t="s">
        <v>337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>
      <c r="A6" s="104" t="s">
        <v>338</v>
      </c>
      <c r="B6" s="105" t="s">
        <v>339</v>
      </c>
      <c r="C6" s="265">
        <v>89409</v>
      </c>
      <c r="D6" s="265"/>
      <c r="E6" s="265"/>
      <c r="F6" s="265">
        <f>SUM(C6:E6)</f>
        <v>89409</v>
      </c>
    </row>
    <row r="7" spans="1:6" ht="15">
      <c r="A7" s="104" t="s">
        <v>340</v>
      </c>
      <c r="B7" s="107" t="s">
        <v>341</v>
      </c>
      <c r="C7" s="265">
        <v>3650</v>
      </c>
      <c r="D7" s="265"/>
      <c r="E7" s="265"/>
      <c r="F7" s="265"/>
    </row>
    <row r="8" spans="1:6" ht="15">
      <c r="A8" s="104" t="s">
        <v>342</v>
      </c>
      <c r="B8" s="107" t="s">
        <v>343</v>
      </c>
      <c r="C8" s="265"/>
      <c r="D8" s="265"/>
      <c r="E8" s="265"/>
      <c r="F8" s="265"/>
    </row>
    <row r="9" spans="1:6" ht="15">
      <c r="A9" s="108" t="s">
        <v>344</v>
      </c>
      <c r="B9" s="107" t="s">
        <v>345</v>
      </c>
      <c r="C9" s="265"/>
      <c r="D9" s="265"/>
      <c r="E9" s="265"/>
      <c r="F9" s="265"/>
    </row>
    <row r="10" spans="1:6" ht="15">
      <c r="A10" s="108" t="s">
        <v>346</v>
      </c>
      <c r="B10" s="107" t="s">
        <v>347</v>
      </c>
      <c r="C10" s="265"/>
      <c r="D10" s="265"/>
      <c r="E10" s="265"/>
      <c r="F10" s="265"/>
    </row>
    <row r="11" spans="1:6" ht="15">
      <c r="A11" s="108" t="s">
        <v>348</v>
      </c>
      <c r="B11" s="107" t="s">
        <v>349</v>
      </c>
      <c r="C11" s="265">
        <v>6484</v>
      </c>
      <c r="D11" s="265"/>
      <c r="E11" s="265"/>
      <c r="F11" s="265">
        <f>SUM(C11:E11)</f>
        <v>6484</v>
      </c>
    </row>
    <row r="12" spans="1:6" ht="15">
      <c r="A12" s="108" t="s">
        <v>350</v>
      </c>
      <c r="B12" s="107" t="s">
        <v>351</v>
      </c>
      <c r="C12" s="265">
        <v>2500</v>
      </c>
      <c r="D12" s="265"/>
      <c r="E12" s="265"/>
      <c r="F12" s="265">
        <f>SUM(C12:E12)</f>
        <v>2500</v>
      </c>
    </row>
    <row r="13" spans="1:6" ht="15">
      <c r="A13" s="108" t="s">
        <v>352</v>
      </c>
      <c r="B13" s="107" t="s">
        <v>353</v>
      </c>
      <c r="C13" s="265"/>
      <c r="D13" s="265"/>
      <c r="E13" s="265"/>
      <c r="F13" s="265"/>
    </row>
    <row r="14" spans="1:6" ht="15">
      <c r="A14" s="109" t="s">
        <v>354</v>
      </c>
      <c r="B14" s="107" t="s">
        <v>355</v>
      </c>
      <c r="C14" s="265">
        <v>400</v>
      </c>
      <c r="D14" s="265"/>
      <c r="E14" s="265"/>
      <c r="F14" s="265">
        <f>SUM(C14:E14)</f>
        <v>400</v>
      </c>
    </row>
    <row r="15" spans="1:6" ht="15">
      <c r="A15" s="109" t="s">
        <v>356</v>
      </c>
      <c r="B15" s="107" t="s">
        <v>357</v>
      </c>
      <c r="C15" s="265"/>
      <c r="D15" s="265"/>
      <c r="E15" s="265"/>
      <c r="F15" s="265"/>
    </row>
    <row r="16" spans="1:6" ht="15">
      <c r="A16" s="109" t="s">
        <v>358</v>
      </c>
      <c r="B16" s="107" t="s">
        <v>359</v>
      </c>
      <c r="C16" s="265"/>
      <c r="D16" s="265"/>
      <c r="E16" s="265"/>
      <c r="F16" s="265"/>
    </row>
    <row r="17" spans="1:6" ht="15">
      <c r="A17" s="109" t="s">
        <v>360</v>
      </c>
      <c r="B17" s="107" t="s">
        <v>361</v>
      </c>
      <c r="C17" s="265"/>
      <c r="D17" s="265"/>
      <c r="E17" s="265"/>
      <c r="F17" s="265"/>
    </row>
    <row r="18" spans="1:6" ht="15">
      <c r="A18" s="109" t="s">
        <v>65</v>
      </c>
      <c r="B18" s="107" t="s">
        <v>362</v>
      </c>
      <c r="C18" s="265">
        <v>101</v>
      </c>
      <c r="D18" s="265"/>
      <c r="E18" s="265"/>
      <c r="F18" s="265">
        <f>SUM(C18:E18)</f>
        <v>101</v>
      </c>
    </row>
    <row r="19" spans="1:6" ht="15">
      <c r="A19" s="110" t="s">
        <v>7</v>
      </c>
      <c r="B19" s="111" t="s">
        <v>363</v>
      </c>
      <c r="C19" s="266">
        <f>SUM(C6:C18)</f>
        <v>102544</v>
      </c>
      <c r="D19" s="266"/>
      <c r="E19" s="266"/>
      <c r="F19" s="266">
        <f>SUM(F6:F18)</f>
        <v>98894</v>
      </c>
    </row>
    <row r="20" spans="1:6" ht="15">
      <c r="A20" s="109" t="s">
        <v>364</v>
      </c>
      <c r="B20" s="107" t="s">
        <v>365</v>
      </c>
      <c r="C20" s="265"/>
      <c r="D20" s="265"/>
      <c r="E20" s="265"/>
      <c r="F20" s="265"/>
    </row>
    <row r="21" spans="1:6" ht="15">
      <c r="A21" s="109" t="s">
        <v>366</v>
      </c>
      <c r="B21" s="107" t="s">
        <v>367</v>
      </c>
      <c r="C21" s="265">
        <v>1000</v>
      </c>
      <c r="D21" s="265"/>
      <c r="E21" s="265"/>
      <c r="F21" s="265">
        <f>SUM(C21:E21)</f>
        <v>1000</v>
      </c>
    </row>
    <row r="22" spans="1:6" ht="15">
      <c r="A22" s="113" t="s">
        <v>368</v>
      </c>
      <c r="B22" s="107" t="s">
        <v>369</v>
      </c>
      <c r="C22" s="265"/>
      <c r="D22" s="265"/>
      <c r="E22" s="265"/>
      <c r="F22" s="265"/>
    </row>
    <row r="23" spans="1:6" ht="15.75" thickBot="1">
      <c r="A23" s="114" t="s">
        <v>8</v>
      </c>
      <c r="B23" s="111" t="s">
        <v>370</v>
      </c>
      <c r="C23" s="267">
        <f>SUM(C20:C22)</f>
        <v>1000</v>
      </c>
      <c r="D23" s="267"/>
      <c r="E23" s="267"/>
      <c r="F23" s="267">
        <f>SUM(F21:F22)</f>
        <v>1000</v>
      </c>
    </row>
    <row r="24" spans="1:6" ht="15.75" thickBot="1">
      <c r="A24" s="115" t="s">
        <v>95</v>
      </c>
      <c r="B24" s="116" t="s">
        <v>371</v>
      </c>
      <c r="C24" s="268">
        <f>C19+C23</f>
        <v>103544</v>
      </c>
      <c r="D24" s="268"/>
      <c r="E24" s="268"/>
      <c r="F24" s="269">
        <f>SUM(C24:E24)</f>
        <v>103544</v>
      </c>
    </row>
    <row r="25" spans="1:6" ht="15.75" thickBot="1">
      <c r="A25" s="117" t="s">
        <v>66</v>
      </c>
      <c r="B25" s="116" t="s">
        <v>372</v>
      </c>
      <c r="C25" s="268">
        <v>18428</v>
      </c>
      <c r="D25" s="268"/>
      <c r="E25" s="268"/>
      <c r="F25" s="269">
        <f>SUM(C25:E25)</f>
        <v>18428</v>
      </c>
    </row>
    <row r="26" spans="1:6" ht="15">
      <c r="A26" s="109" t="s">
        <v>373</v>
      </c>
      <c r="B26" s="107" t="s">
        <v>374</v>
      </c>
      <c r="C26" s="150">
        <v>600</v>
      </c>
      <c r="D26" s="150"/>
      <c r="E26" s="150"/>
      <c r="F26" s="150">
        <f>SUM(C26:E26)</f>
        <v>600</v>
      </c>
    </row>
    <row r="27" spans="1:6" ht="15">
      <c r="A27" s="109" t="s">
        <v>375</v>
      </c>
      <c r="B27" s="107" t="s">
        <v>376</v>
      </c>
      <c r="C27" s="106">
        <v>600</v>
      </c>
      <c r="D27" s="106"/>
      <c r="E27" s="106"/>
      <c r="F27" s="106">
        <f>SUM(C27:E27)</f>
        <v>600</v>
      </c>
    </row>
    <row r="28" spans="1:6" ht="15">
      <c r="A28" s="109" t="s">
        <v>377</v>
      </c>
      <c r="B28" s="107" t="s">
        <v>378</v>
      </c>
      <c r="C28" s="106"/>
      <c r="D28" s="106"/>
      <c r="E28" s="106"/>
      <c r="F28" s="106"/>
    </row>
    <row r="29" spans="1:6" ht="15">
      <c r="A29" s="114" t="s">
        <v>9</v>
      </c>
      <c r="B29" s="111" t="s">
        <v>379</v>
      </c>
      <c r="C29" s="112">
        <f>SUM(C26:C28)</f>
        <v>1200</v>
      </c>
      <c r="D29" s="112"/>
      <c r="E29" s="112"/>
      <c r="F29" s="112">
        <f>SUM(F26:F28)</f>
        <v>1200</v>
      </c>
    </row>
    <row r="30" spans="1:6" ht="15">
      <c r="A30" s="109" t="s">
        <v>380</v>
      </c>
      <c r="B30" s="107" t="s">
        <v>381</v>
      </c>
      <c r="C30" s="106">
        <v>180</v>
      </c>
      <c r="D30" s="106"/>
      <c r="E30" s="106"/>
      <c r="F30" s="106">
        <f>SUM(C30:E30)</f>
        <v>180</v>
      </c>
    </row>
    <row r="31" spans="1:6" ht="15">
      <c r="A31" s="109" t="s">
        <v>382</v>
      </c>
      <c r="B31" s="107" t="s">
        <v>383</v>
      </c>
      <c r="C31" s="106">
        <v>170</v>
      </c>
      <c r="D31" s="106"/>
      <c r="E31" s="106"/>
      <c r="F31" s="106">
        <f>SUM(C31:E31)</f>
        <v>170</v>
      </c>
    </row>
    <row r="32" spans="1:6" ht="15" customHeight="1">
      <c r="A32" s="114" t="s">
        <v>96</v>
      </c>
      <c r="B32" s="111" t="s">
        <v>384</v>
      </c>
      <c r="C32" s="112">
        <f>SUM(C30:C31)</f>
        <v>350</v>
      </c>
      <c r="D32" s="112"/>
      <c r="E32" s="112"/>
      <c r="F32" s="112">
        <f>SUM(F30:F31)</f>
        <v>350</v>
      </c>
    </row>
    <row r="33" spans="1:6" ht="15">
      <c r="A33" s="109" t="s">
        <v>385</v>
      </c>
      <c r="B33" s="107" t="s">
        <v>386</v>
      </c>
      <c r="C33" s="106">
        <v>3200</v>
      </c>
      <c r="D33" s="106"/>
      <c r="E33" s="106"/>
      <c r="F33" s="106">
        <f>SUM(C33:E33)</f>
        <v>3200</v>
      </c>
    </row>
    <row r="34" spans="1:6" ht="15">
      <c r="A34" s="109" t="s">
        <v>387</v>
      </c>
      <c r="B34" s="107" t="s">
        <v>388</v>
      </c>
      <c r="C34" s="106">
        <v>21612</v>
      </c>
      <c r="D34" s="106"/>
      <c r="E34" s="106"/>
      <c r="F34" s="106">
        <f>SUM(C34:E34)</f>
        <v>21612</v>
      </c>
    </row>
    <row r="35" spans="1:6" ht="15">
      <c r="A35" s="109" t="s">
        <v>67</v>
      </c>
      <c r="B35" s="107" t="s">
        <v>389</v>
      </c>
      <c r="C35" s="106"/>
      <c r="D35" s="106"/>
      <c r="E35" s="106"/>
      <c r="F35" s="106">
        <f>SUM(C35:E35)</f>
        <v>0</v>
      </c>
    </row>
    <row r="36" spans="1:6" ht="15">
      <c r="A36" s="109" t="s">
        <v>390</v>
      </c>
      <c r="B36" s="107" t="s">
        <v>391</v>
      </c>
      <c r="C36" s="106">
        <v>500</v>
      </c>
      <c r="D36" s="106"/>
      <c r="E36" s="106"/>
      <c r="F36" s="106">
        <f>SUM(C36:E36)</f>
        <v>500</v>
      </c>
    </row>
    <row r="37" spans="1:6" ht="15">
      <c r="A37" s="118" t="s">
        <v>68</v>
      </c>
      <c r="B37" s="107" t="s">
        <v>392</v>
      </c>
      <c r="C37" s="106"/>
      <c r="D37" s="106"/>
      <c r="E37" s="106"/>
      <c r="F37" s="106"/>
    </row>
    <row r="38" spans="1:6" ht="15">
      <c r="A38" s="113" t="s">
        <v>393</v>
      </c>
      <c r="B38" s="107" t="s">
        <v>394</v>
      </c>
      <c r="C38" s="106">
        <v>1100</v>
      </c>
      <c r="D38" s="106"/>
      <c r="E38" s="106"/>
      <c r="F38" s="106">
        <f>SUM(C38:E38)</f>
        <v>1100</v>
      </c>
    </row>
    <row r="39" spans="1:6" ht="15">
      <c r="A39" s="109" t="s">
        <v>69</v>
      </c>
      <c r="B39" s="107" t="s">
        <v>395</v>
      </c>
      <c r="C39" s="106">
        <v>700</v>
      </c>
      <c r="D39" s="106"/>
      <c r="E39" s="106"/>
      <c r="F39" s="106">
        <f>SUM(C39:E39)</f>
        <v>700</v>
      </c>
    </row>
    <row r="40" spans="1:6" ht="15">
      <c r="A40" s="114" t="s">
        <v>10</v>
      </c>
      <c r="B40" s="111" t="s">
        <v>396</v>
      </c>
      <c r="C40" s="112">
        <f>SUM(C33:C39)</f>
        <v>27112</v>
      </c>
      <c r="D40" s="112"/>
      <c r="E40" s="112"/>
      <c r="F40" s="112">
        <f>SUM(F33:F39)</f>
        <v>27112</v>
      </c>
    </row>
    <row r="41" spans="1:6" ht="15">
      <c r="A41" s="109" t="s">
        <v>397</v>
      </c>
      <c r="B41" s="107" t="s">
        <v>398</v>
      </c>
      <c r="C41" s="106">
        <v>50</v>
      </c>
      <c r="D41" s="106"/>
      <c r="E41" s="106"/>
      <c r="F41" s="106">
        <f>SUM(C41:E41)</f>
        <v>50</v>
      </c>
    </row>
    <row r="42" spans="1:6" ht="15">
      <c r="A42" s="109" t="s">
        <v>399</v>
      </c>
      <c r="B42" s="107" t="s">
        <v>400</v>
      </c>
      <c r="C42" s="106"/>
      <c r="D42" s="106"/>
      <c r="E42" s="106"/>
      <c r="F42" s="106"/>
    </row>
    <row r="43" spans="1:6" ht="15">
      <c r="A43" s="114" t="s">
        <v>11</v>
      </c>
      <c r="B43" s="111" t="s">
        <v>401</v>
      </c>
      <c r="C43" s="112">
        <f>SUM(C41:C42)</f>
        <v>50</v>
      </c>
      <c r="D43" s="112"/>
      <c r="E43" s="112"/>
      <c r="F43" s="112">
        <f>SUM(C43:E43)</f>
        <v>50</v>
      </c>
    </row>
    <row r="44" spans="1:6" ht="15">
      <c r="A44" s="109" t="s">
        <v>402</v>
      </c>
      <c r="B44" s="107" t="s">
        <v>403</v>
      </c>
      <c r="C44" s="106">
        <v>7000</v>
      </c>
      <c r="D44" s="106"/>
      <c r="E44" s="106"/>
      <c r="F44" s="106">
        <f>SUM(C44:E44)</f>
        <v>7000</v>
      </c>
    </row>
    <row r="45" spans="1:6" ht="15">
      <c r="A45" s="109" t="s">
        <v>404</v>
      </c>
      <c r="B45" s="107" t="s">
        <v>405</v>
      </c>
      <c r="C45" s="106"/>
      <c r="D45" s="106"/>
      <c r="E45" s="106"/>
      <c r="F45" s="106"/>
    </row>
    <row r="46" spans="1:6" ht="15">
      <c r="A46" s="109" t="s">
        <v>70</v>
      </c>
      <c r="B46" s="107" t="s">
        <v>406</v>
      </c>
      <c r="C46" s="106"/>
      <c r="D46" s="106"/>
      <c r="E46" s="106"/>
      <c r="F46" s="106"/>
    </row>
    <row r="47" spans="1:6" ht="15">
      <c r="A47" s="109" t="s">
        <v>71</v>
      </c>
      <c r="B47" s="107" t="s">
        <v>407</v>
      </c>
      <c r="C47" s="106"/>
      <c r="D47" s="106"/>
      <c r="E47" s="106"/>
      <c r="F47" s="106"/>
    </row>
    <row r="48" spans="1:6" ht="15">
      <c r="A48" s="109" t="s">
        <v>408</v>
      </c>
      <c r="B48" s="107" t="s">
        <v>409</v>
      </c>
      <c r="C48" s="106">
        <v>30</v>
      </c>
      <c r="D48" s="106"/>
      <c r="E48" s="106"/>
      <c r="F48" s="106">
        <f>SUM(C48:E48)</f>
        <v>30</v>
      </c>
    </row>
    <row r="49" spans="1:6" ht="15.75" thickBot="1">
      <c r="A49" s="114" t="s">
        <v>12</v>
      </c>
      <c r="B49" s="111" t="s">
        <v>410</v>
      </c>
      <c r="C49" s="143">
        <f>SUM(C44:C48)</f>
        <v>7030</v>
      </c>
      <c r="D49" s="143"/>
      <c r="E49" s="143"/>
      <c r="F49" s="143">
        <f>SUM(C49:E49)</f>
        <v>7030</v>
      </c>
    </row>
    <row r="50" spans="1:6" ht="15.75" thickBot="1">
      <c r="A50" s="117" t="s">
        <v>13</v>
      </c>
      <c r="B50" s="116" t="s">
        <v>411</v>
      </c>
      <c r="C50" s="146">
        <f>C29+C32+C40+C43+C49</f>
        <v>35742</v>
      </c>
      <c r="D50" s="146"/>
      <c r="E50" s="151"/>
      <c r="F50" s="147">
        <f>SUM(C50:E50)</f>
        <v>35742</v>
      </c>
    </row>
    <row r="51" spans="1:6" ht="15">
      <c r="A51" s="119" t="s">
        <v>412</v>
      </c>
      <c r="B51" s="107" t="s">
        <v>413</v>
      </c>
      <c r="C51" s="150"/>
      <c r="D51" s="150"/>
      <c r="E51" s="150"/>
      <c r="F51" s="150"/>
    </row>
    <row r="52" spans="1:6" ht="15">
      <c r="A52" s="119" t="s">
        <v>14</v>
      </c>
      <c r="B52" s="107" t="s">
        <v>414</v>
      </c>
      <c r="C52" s="106"/>
      <c r="D52" s="106"/>
      <c r="E52" s="106"/>
      <c r="F52" s="106"/>
    </row>
    <row r="53" spans="1:6" ht="15">
      <c r="A53" s="120" t="s">
        <v>72</v>
      </c>
      <c r="B53" s="107" t="s">
        <v>415</v>
      </c>
      <c r="C53" s="106"/>
      <c r="D53" s="106"/>
      <c r="E53" s="106"/>
      <c r="F53" s="106"/>
    </row>
    <row r="54" spans="1:6" ht="15">
      <c r="A54" s="120" t="s">
        <v>73</v>
      </c>
      <c r="B54" s="107" t="s">
        <v>416</v>
      </c>
      <c r="C54" s="106"/>
      <c r="D54" s="106"/>
      <c r="E54" s="106"/>
      <c r="F54" s="106"/>
    </row>
    <row r="55" spans="1:6" ht="15">
      <c r="A55" s="120" t="s">
        <v>74</v>
      </c>
      <c r="B55" s="107" t="s">
        <v>417</v>
      </c>
      <c r="C55" s="106"/>
      <c r="D55" s="106"/>
      <c r="E55" s="106"/>
      <c r="F55" s="106"/>
    </row>
    <row r="56" spans="1:6" ht="15">
      <c r="A56" s="119" t="s">
        <v>75</v>
      </c>
      <c r="B56" s="107" t="s">
        <v>418</v>
      </c>
      <c r="C56" s="106"/>
      <c r="D56" s="106"/>
      <c r="E56" s="106"/>
      <c r="F56" s="106"/>
    </row>
    <row r="57" spans="1:6" ht="15">
      <c r="A57" s="119" t="s">
        <v>76</v>
      </c>
      <c r="B57" s="107" t="s">
        <v>419</v>
      </c>
      <c r="C57" s="106"/>
      <c r="D57" s="106"/>
      <c r="E57" s="106"/>
      <c r="F57" s="106"/>
    </row>
    <row r="58" spans="1:6" ht="15">
      <c r="A58" s="119" t="s">
        <v>77</v>
      </c>
      <c r="B58" s="107" t="s">
        <v>420</v>
      </c>
      <c r="C58" s="106"/>
      <c r="D58" s="106"/>
      <c r="E58" s="106"/>
      <c r="F58" s="106"/>
    </row>
    <row r="59" spans="1:6" ht="15">
      <c r="A59" s="121" t="s">
        <v>39</v>
      </c>
      <c r="B59" s="116" t="s">
        <v>421</v>
      </c>
      <c r="C59" s="106"/>
      <c r="D59" s="106"/>
      <c r="E59" s="106"/>
      <c r="F59" s="106"/>
    </row>
    <row r="60" spans="1:6" ht="15">
      <c r="A60" s="122" t="s">
        <v>78</v>
      </c>
      <c r="B60" s="107" t="s">
        <v>422</v>
      </c>
      <c r="C60" s="106"/>
      <c r="D60" s="106"/>
      <c r="E60" s="106"/>
      <c r="F60" s="106"/>
    </row>
    <row r="61" spans="1:6" ht="15">
      <c r="A61" s="122" t="s">
        <v>423</v>
      </c>
      <c r="B61" s="107" t="s">
        <v>424</v>
      </c>
      <c r="C61" s="106"/>
      <c r="D61" s="106"/>
      <c r="E61" s="106"/>
      <c r="F61" s="106"/>
    </row>
    <row r="62" spans="1:6" ht="15">
      <c r="A62" s="122" t="s">
        <v>425</v>
      </c>
      <c r="B62" s="107" t="s">
        <v>426</v>
      </c>
      <c r="C62" s="106"/>
      <c r="D62" s="106"/>
      <c r="E62" s="106"/>
      <c r="F62" s="106"/>
    </row>
    <row r="63" spans="1:6" ht="15">
      <c r="A63" s="122" t="s">
        <v>40</v>
      </c>
      <c r="B63" s="107" t="s">
        <v>427</v>
      </c>
      <c r="C63" s="106"/>
      <c r="D63" s="106"/>
      <c r="E63" s="106"/>
      <c r="F63" s="106"/>
    </row>
    <row r="64" spans="1:6" ht="15">
      <c r="A64" s="122" t="s">
        <v>79</v>
      </c>
      <c r="B64" s="107" t="s">
        <v>428</v>
      </c>
      <c r="C64" s="106"/>
      <c r="D64" s="106"/>
      <c r="E64" s="106"/>
      <c r="F64" s="106"/>
    </row>
    <row r="65" spans="1:6" ht="15">
      <c r="A65" s="122" t="s">
        <v>42</v>
      </c>
      <c r="B65" s="107" t="s">
        <v>429</v>
      </c>
      <c r="C65" s="106"/>
      <c r="D65" s="106"/>
      <c r="E65" s="106"/>
      <c r="F65" s="106"/>
    </row>
    <row r="66" spans="1:6" ht="15">
      <c r="A66" s="122" t="s">
        <v>80</v>
      </c>
      <c r="B66" s="107" t="s">
        <v>430</v>
      </c>
      <c r="C66" s="106"/>
      <c r="D66" s="106"/>
      <c r="E66" s="106"/>
      <c r="F66" s="106"/>
    </row>
    <row r="67" spans="1:6" ht="15">
      <c r="A67" s="122" t="s">
        <v>81</v>
      </c>
      <c r="B67" s="107" t="s">
        <v>431</v>
      </c>
      <c r="C67" s="106"/>
      <c r="D67" s="106"/>
      <c r="E67" s="106"/>
      <c r="F67" s="106"/>
    </row>
    <row r="68" spans="1:6" ht="15">
      <c r="A68" s="122" t="s">
        <v>432</v>
      </c>
      <c r="B68" s="107" t="s">
        <v>433</v>
      </c>
      <c r="C68" s="106"/>
      <c r="D68" s="106"/>
      <c r="E68" s="106"/>
      <c r="F68" s="106"/>
    </row>
    <row r="69" spans="1:6" ht="15">
      <c r="A69" s="123" t="s">
        <v>434</v>
      </c>
      <c r="B69" s="107" t="s">
        <v>435</v>
      </c>
      <c r="C69" s="106"/>
      <c r="D69" s="106"/>
      <c r="E69" s="106"/>
      <c r="F69" s="106"/>
    </row>
    <row r="70" spans="1:6" ht="15">
      <c r="A70" s="122" t="s">
        <v>82</v>
      </c>
      <c r="B70" s="107" t="s">
        <v>436</v>
      </c>
      <c r="C70" s="106"/>
      <c r="D70" s="106"/>
      <c r="E70" s="106"/>
      <c r="F70" s="106"/>
    </row>
    <row r="71" spans="1:6" ht="15">
      <c r="A71" s="123" t="s">
        <v>266</v>
      </c>
      <c r="B71" s="107" t="s">
        <v>437</v>
      </c>
      <c r="C71" s="106"/>
      <c r="D71" s="106"/>
      <c r="E71" s="106"/>
      <c r="F71" s="106"/>
    </row>
    <row r="72" spans="1:6" ht="15">
      <c r="A72" s="123" t="s">
        <v>267</v>
      </c>
      <c r="B72" s="107" t="s">
        <v>437</v>
      </c>
      <c r="C72" s="106"/>
      <c r="D72" s="106"/>
      <c r="E72" s="106"/>
      <c r="F72" s="106"/>
    </row>
    <row r="73" spans="1:6" ht="15">
      <c r="A73" s="121" t="s">
        <v>45</v>
      </c>
      <c r="B73" s="116" t="s">
        <v>438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157714</v>
      </c>
      <c r="D74" s="112"/>
      <c r="E74" s="112"/>
      <c r="F74" s="112">
        <f>SUM(C74:E74)</f>
        <v>157714</v>
      </c>
    </row>
    <row r="75" spans="1:6" ht="15">
      <c r="A75" s="125" t="s">
        <v>439</v>
      </c>
      <c r="B75" s="107" t="s">
        <v>440</v>
      </c>
      <c r="C75" s="106"/>
      <c r="D75" s="106"/>
      <c r="E75" s="106"/>
      <c r="F75" s="106"/>
    </row>
    <row r="76" spans="1:6" ht="15">
      <c r="A76" s="125" t="s">
        <v>83</v>
      </c>
      <c r="B76" s="107" t="s">
        <v>441</v>
      </c>
      <c r="C76" s="106"/>
      <c r="D76" s="106"/>
      <c r="E76" s="106"/>
      <c r="F76" s="106"/>
    </row>
    <row r="77" spans="1:6" ht="15">
      <c r="A77" s="125" t="s">
        <v>442</v>
      </c>
      <c r="B77" s="107" t="s">
        <v>443</v>
      </c>
      <c r="C77" s="106"/>
      <c r="D77" s="106"/>
      <c r="E77" s="106"/>
      <c r="F77" s="106"/>
    </row>
    <row r="78" spans="1:6" ht="15">
      <c r="A78" s="125" t="s">
        <v>444</v>
      </c>
      <c r="B78" s="107" t="s">
        <v>445</v>
      </c>
      <c r="C78" s="106"/>
      <c r="D78" s="106"/>
      <c r="E78" s="106"/>
      <c r="F78" s="106"/>
    </row>
    <row r="79" spans="1:6" ht="15">
      <c r="A79" s="113" t="s">
        <v>446</v>
      </c>
      <c r="B79" s="107" t="s">
        <v>447</v>
      </c>
      <c r="C79" s="106"/>
      <c r="D79" s="106"/>
      <c r="E79" s="106"/>
      <c r="F79" s="106"/>
    </row>
    <row r="80" spans="1:6" ht="15">
      <c r="A80" s="113" t="s">
        <v>448</v>
      </c>
      <c r="B80" s="107" t="s">
        <v>449</v>
      </c>
      <c r="C80" s="106"/>
      <c r="D80" s="106"/>
      <c r="E80" s="106"/>
      <c r="F80" s="106"/>
    </row>
    <row r="81" spans="1:6" ht="15">
      <c r="A81" s="113" t="s">
        <v>450</v>
      </c>
      <c r="B81" s="107" t="s">
        <v>451</v>
      </c>
      <c r="C81" s="106"/>
      <c r="D81" s="106"/>
      <c r="E81" s="106"/>
      <c r="F81" s="106"/>
    </row>
    <row r="82" spans="1:6" ht="15">
      <c r="A82" s="126" t="s">
        <v>47</v>
      </c>
      <c r="B82" s="116" t="s">
        <v>452</v>
      </c>
      <c r="C82" s="106"/>
      <c r="D82" s="106"/>
      <c r="E82" s="106"/>
      <c r="F82" s="106"/>
    </row>
    <row r="83" spans="1:6" ht="15">
      <c r="A83" s="119" t="s">
        <v>453</v>
      </c>
      <c r="B83" s="107" t="s">
        <v>454</v>
      </c>
      <c r="C83" s="106"/>
      <c r="D83" s="106"/>
      <c r="E83" s="106"/>
      <c r="F83" s="106"/>
    </row>
    <row r="84" spans="1:6" ht="15">
      <c r="A84" s="119" t="s">
        <v>455</v>
      </c>
      <c r="B84" s="107" t="s">
        <v>456</v>
      </c>
      <c r="C84" s="106"/>
      <c r="D84" s="106"/>
      <c r="E84" s="106"/>
      <c r="F84" s="106"/>
    </row>
    <row r="85" spans="1:6" ht="15">
      <c r="A85" s="119" t="s">
        <v>457</v>
      </c>
      <c r="B85" s="107" t="s">
        <v>458</v>
      </c>
      <c r="C85" s="106"/>
      <c r="D85" s="106"/>
      <c r="E85" s="106"/>
      <c r="F85" s="106"/>
    </row>
    <row r="86" spans="1:6" ht="15">
      <c r="A86" s="119" t="s">
        <v>459</v>
      </c>
      <c r="B86" s="107" t="s">
        <v>460</v>
      </c>
      <c r="C86" s="106"/>
      <c r="D86" s="106"/>
      <c r="E86" s="106"/>
      <c r="F86" s="106"/>
    </row>
    <row r="87" spans="1:6" ht="15">
      <c r="A87" s="121" t="s">
        <v>48</v>
      </c>
      <c r="B87" s="116" t="s">
        <v>461</v>
      </c>
      <c r="C87" s="106"/>
      <c r="D87" s="106"/>
      <c r="E87" s="106"/>
      <c r="F87" s="106"/>
    </row>
    <row r="88" spans="1:6" ht="15">
      <c r="A88" s="119" t="s">
        <v>462</v>
      </c>
      <c r="B88" s="107" t="s">
        <v>463</v>
      </c>
      <c r="C88" s="106"/>
      <c r="D88" s="106"/>
      <c r="E88" s="106"/>
      <c r="F88" s="106"/>
    </row>
    <row r="89" spans="1:6" ht="15">
      <c r="A89" s="119" t="s">
        <v>84</v>
      </c>
      <c r="B89" s="107" t="s">
        <v>464</v>
      </c>
      <c r="C89" s="106"/>
      <c r="D89" s="106"/>
      <c r="E89" s="106"/>
      <c r="F89" s="106"/>
    </row>
    <row r="90" spans="1:6" ht="15">
      <c r="A90" s="119" t="s">
        <v>85</v>
      </c>
      <c r="B90" s="107" t="s">
        <v>465</v>
      </c>
      <c r="C90" s="106"/>
      <c r="D90" s="106"/>
      <c r="E90" s="106"/>
      <c r="F90" s="106"/>
    </row>
    <row r="91" spans="1:6" ht="15">
      <c r="A91" s="119" t="s">
        <v>86</v>
      </c>
      <c r="B91" s="107" t="s">
        <v>466</v>
      </c>
      <c r="C91" s="106"/>
      <c r="D91" s="106"/>
      <c r="E91" s="106"/>
      <c r="F91" s="106"/>
    </row>
    <row r="92" spans="1:6" ht="15">
      <c r="A92" s="119" t="s">
        <v>87</v>
      </c>
      <c r="B92" s="107" t="s">
        <v>467</v>
      </c>
      <c r="C92" s="106"/>
      <c r="D92" s="106"/>
      <c r="E92" s="106"/>
      <c r="F92" s="106"/>
    </row>
    <row r="93" spans="1:6" ht="15">
      <c r="A93" s="119" t="s">
        <v>88</v>
      </c>
      <c r="B93" s="107" t="s">
        <v>468</v>
      </c>
      <c r="C93" s="106"/>
      <c r="D93" s="106"/>
      <c r="E93" s="106"/>
      <c r="F93" s="106"/>
    </row>
    <row r="94" spans="1:6" ht="15">
      <c r="A94" s="119" t="s">
        <v>469</v>
      </c>
      <c r="B94" s="107" t="s">
        <v>470</v>
      </c>
      <c r="C94" s="106"/>
      <c r="D94" s="106"/>
      <c r="E94" s="106"/>
      <c r="F94" s="106"/>
    </row>
    <row r="95" spans="1:6" ht="15">
      <c r="A95" s="119" t="s">
        <v>89</v>
      </c>
      <c r="B95" s="107" t="s">
        <v>471</v>
      </c>
      <c r="C95" s="106"/>
      <c r="D95" s="106"/>
      <c r="E95" s="106"/>
      <c r="F95" s="106"/>
    </row>
    <row r="96" spans="1:6" ht="15">
      <c r="A96" s="121" t="s">
        <v>49</v>
      </c>
      <c r="B96" s="116" t="s">
        <v>472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473</v>
      </c>
      <c r="C98" s="112">
        <f>SUM(C74:C97)</f>
        <v>157714</v>
      </c>
      <c r="D98" s="112"/>
      <c r="E98" s="112"/>
      <c r="F98" s="112">
        <f>SUM(C98:E98)</f>
        <v>157714</v>
      </c>
    </row>
    <row r="99" spans="1:25" ht="15">
      <c r="A99" s="119" t="s">
        <v>90</v>
      </c>
      <c r="B99" s="109" t="s">
        <v>474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477</v>
      </c>
      <c r="B100" s="109" t="s">
        <v>478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479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481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482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485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486</v>
      </c>
      <c r="B105" s="109" t="s">
        <v>487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488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489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490</v>
      </c>
      <c r="B108" s="109" t="s">
        <v>491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492</v>
      </c>
      <c r="B109" s="109" t="s">
        <v>493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494</v>
      </c>
      <c r="B110" s="114" t="s">
        <v>495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496</v>
      </c>
      <c r="B111" s="109" t="s">
        <v>497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498</v>
      </c>
      <c r="B112" s="109" t="s">
        <v>499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500</v>
      </c>
      <c r="B113" s="109" t="s">
        <v>501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502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503</v>
      </c>
      <c r="B115" s="109" t="s">
        <v>504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505</v>
      </c>
      <c r="B116" s="109" t="s">
        <v>506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507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508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512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513</v>
      </c>
      <c r="B120" s="109" t="s">
        <v>514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515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157714</v>
      </c>
      <c r="D122" s="112"/>
      <c r="E122" s="112"/>
      <c r="F122" s="112">
        <f>SUM(C122:E122)</f>
        <v>157714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13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1" t="s">
        <v>922</v>
      </c>
      <c r="B1" s="322"/>
      <c r="C1" s="322"/>
      <c r="D1" s="322"/>
      <c r="E1" s="322"/>
      <c r="F1" s="323"/>
    </row>
    <row r="2" spans="1:6" ht="19.5" customHeight="1">
      <c r="A2" s="324" t="s">
        <v>182</v>
      </c>
      <c r="B2" s="322"/>
      <c r="C2" s="322"/>
      <c r="D2" s="322"/>
      <c r="E2" s="322"/>
      <c r="F2" s="323"/>
    </row>
    <row r="3" ht="18">
      <c r="A3" s="97"/>
    </row>
    <row r="4" spans="1:6" ht="15">
      <c r="A4" s="98" t="s">
        <v>632</v>
      </c>
      <c r="E4" s="316" t="s">
        <v>709</v>
      </c>
      <c r="F4" s="316"/>
    </row>
    <row r="5" spans="1:6" ht="45">
      <c r="A5" s="99" t="s">
        <v>336</v>
      </c>
      <c r="B5" s="101" t="s">
        <v>337</v>
      </c>
      <c r="C5" s="102" t="s">
        <v>213</v>
      </c>
      <c r="D5" s="102" t="s">
        <v>214</v>
      </c>
      <c r="E5" s="102" t="s">
        <v>215</v>
      </c>
      <c r="F5" s="103" t="s">
        <v>292</v>
      </c>
    </row>
    <row r="6" spans="1:6" ht="15">
      <c r="A6" s="104" t="s">
        <v>338</v>
      </c>
      <c r="B6" s="105" t="s">
        <v>339</v>
      </c>
      <c r="C6" s="265">
        <v>15000</v>
      </c>
      <c r="D6" s="265"/>
      <c r="E6" s="265"/>
      <c r="F6" s="265">
        <f>SUM(C6:E6)</f>
        <v>15000</v>
      </c>
    </row>
    <row r="7" spans="1:6" ht="15">
      <c r="A7" s="104" t="s">
        <v>340</v>
      </c>
      <c r="B7" s="107" t="s">
        <v>341</v>
      </c>
      <c r="C7" s="265">
        <v>550</v>
      </c>
      <c r="D7" s="265"/>
      <c r="E7" s="265"/>
      <c r="F7" s="265"/>
    </row>
    <row r="8" spans="1:6" ht="15">
      <c r="A8" s="104" t="s">
        <v>342</v>
      </c>
      <c r="B8" s="107" t="s">
        <v>343</v>
      </c>
      <c r="C8" s="265"/>
      <c r="D8" s="265"/>
      <c r="E8" s="265"/>
      <c r="F8" s="265"/>
    </row>
    <row r="9" spans="1:6" ht="15">
      <c r="A9" s="108" t="s">
        <v>344</v>
      </c>
      <c r="B9" s="107" t="s">
        <v>345</v>
      </c>
      <c r="C9" s="265"/>
      <c r="D9" s="265"/>
      <c r="E9" s="265"/>
      <c r="F9" s="265"/>
    </row>
    <row r="10" spans="1:6" ht="15">
      <c r="A10" s="108" t="s">
        <v>346</v>
      </c>
      <c r="B10" s="107" t="s">
        <v>347</v>
      </c>
      <c r="C10" s="265"/>
      <c r="D10" s="265"/>
      <c r="E10" s="265"/>
      <c r="F10" s="265"/>
    </row>
    <row r="11" spans="1:6" ht="15">
      <c r="A11" s="108" t="s">
        <v>348</v>
      </c>
      <c r="B11" s="107" t="s">
        <v>349</v>
      </c>
      <c r="C11" s="265"/>
      <c r="D11" s="265"/>
      <c r="E11" s="265"/>
      <c r="F11" s="265">
        <f>SUM(C11:E11)</f>
        <v>0</v>
      </c>
    </row>
    <row r="12" spans="1:6" ht="15">
      <c r="A12" s="108" t="s">
        <v>350</v>
      </c>
      <c r="B12" s="107" t="s">
        <v>351</v>
      </c>
      <c r="C12" s="265">
        <v>500</v>
      </c>
      <c r="D12" s="265"/>
      <c r="E12" s="265"/>
      <c r="F12" s="265">
        <f>SUM(C12:E12)</f>
        <v>500</v>
      </c>
    </row>
    <row r="13" spans="1:6" ht="15">
      <c r="A13" s="108" t="s">
        <v>352</v>
      </c>
      <c r="B13" s="107" t="s">
        <v>353</v>
      </c>
      <c r="C13" s="265"/>
      <c r="D13" s="265"/>
      <c r="E13" s="265"/>
      <c r="F13" s="265"/>
    </row>
    <row r="14" spans="1:6" ht="15">
      <c r="A14" s="109" t="s">
        <v>354</v>
      </c>
      <c r="B14" s="107" t="s">
        <v>355</v>
      </c>
      <c r="C14" s="265">
        <v>350</v>
      </c>
      <c r="D14" s="265"/>
      <c r="E14" s="265"/>
      <c r="F14" s="265">
        <f>SUM(C14:E14)</f>
        <v>350</v>
      </c>
    </row>
    <row r="15" spans="1:6" ht="15">
      <c r="A15" s="109" t="s">
        <v>356</v>
      </c>
      <c r="B15" s="107" t="s">
        <v>357</v>
      </c>
      <c r="C15" s="265"/>
      <c r="D15" s="265"/>
      <c r="E15" s="265"/>
      <c r="F15" s="265"/>
    </row>
    <row r="16" spans="1:6" ht="15">
      <c r="A16" s="109" t="s">
        <v>358</v>
      </c>
      <c r="B16" s="107" t="s">
        <v>359</v>
      </c>
      <c r="C16" s="265"/>
      <c r="D16" s="265"/>
      <c r="E16" s="265"/>
      <c r="F16" s="265"/>
    </row>
    <row r="17" spans="1:6" ht="15">
      <c r="A17" s="109" t="s">
        <v>360</v>
      </c>
      <c r="B17" s="107" t="s">
        <v>361</v>
      </c>
      <c r="C17" s="265"/>
      <c r="D17" s="265"/>
      <c r="E17" s="265"/>
      <c r="F17" s="265"/>
    </row>
    <row r="18" spans="1:6" ht="15">
      <c r="A18" s="109" t="s">
        <v>65</v>
      </c>
      <c r="B18" s="107" t="s">
        <v>362</v>
      </c>
      <c r="C18" s="265">
        <v>30</v>
      </c>
      <c r="D18" s="265"/>
      <c r="E18" s="265"/>
      <c r="F18" s="265">
        <f>SUM(C18:E18)</f>
        <v>30</v>
      </c>
    </row>
    <row r="19" spans="1:6" ht="15">
      <c r="A19" s="110" t="s">
        <v>7</v>
      </c>
      <c r="B19" s="111" t="s">
        <v>363</v>
      </c>
      <c r="C19" s="266">
        <f>SUM(C6:C18)</f>
        <v>16430</v>
      </c>
      <c r="D19" s="266"/>
      <c r="E19" s="266"/>
      <c r="F19" s="266">
        <f>SUM(F6:F18)</f>
        <v>15880</v>
      </c>
    </row>
    <row r="20" spans="1:6" ht="15">
      <c r="A20" s="109" t="s">
        <v>364</v>
      </c>
      <c r="B20" s="107" t="s">
        <v>365</v>
      </c>
      <c r="C20" s="265"/>
      <c r="D20" s="265"/>
      <c r="E20" s="265"/>
      <c r="F20" s="265"/>
    </row>
    <row r="21" spans="1:6" ht="15">
      <c r="A21" s="109" t="s">
        <v>366</v>
      </c>
      <c r="B21" s="107" t="s">
        <v>367</v>
      </c>
      <c r="C21" s="265"/>
      <c r="D21" s="265"/>
      <c r="E21" s="265"/>
      <c r="F21" s="265">
        <f>SUM(C21:E21)</f>
        <v>0</v>
      </c>
    </row>
    <row r="22" spans="1:6" ht="15">
      <c r="A22" s="113" t="s">
        <v>368</v>
      </c>
      <c r="B22" s="107" t="s">
        <v>369</v>
      </c>
      <c r="C22" s="265"/>
      <c r="D22" s="265"/>
      <c r="E22" s="265"/>
      <c r="F22" s="265"/>
    </row>
    <row r="23" spans="1:6" ht="15.75" thickBot="1">
      <c r="A23" s="114" t="s">
        <v>8</v>
      </c>
      <c r="B23" s="111" t="s">
        <v>370</v>
      </c>
      <c r="C23" s="267">
        <f>SUM(C20:C22)</f>
        <v>0</v>
      </c>
      <c r="D23" s="267"/>
      <c r="E23" s="267"/>
      <c r="F23" s="267">
        <f>SUM(F21:F22)</f>
        <v>0</v>
      </c>
    </row>
    <row r="24" spans="1:6" ht="15.75" thickBot="1">
      <c r="A24" s="115" t="s">
        <v>95</v>
      </c>
      <c r="B24" s="116" t="s">
        <v>371</v>
      </c>
      <c r="C24" s="268">
        <f>C19+C23</f>
        <v>16430</v>
      </c>
      <c r="D24" s="268"/>
      <c r="E24" s="268"/>
      <c r="F24" s="269">
        <f>SUM(C24:E24)</f>
        <v>16430</v>
      </c>
    </row>
    <row r="25" spans="1:6" ht="15.75" thickBot="1">
      <c r="A25" s="117" t="s">
        <v>66</v>
      </c>
      <c r="B25" s="116" t="s">
        <v>372</v>
      </c>
      <c r="C25" s="268">
        <v>2895</v>
      </c>
      <c r="D25" s="268"/>
      <c r="E25" s="268"/>
      <c r="F25" s="269">
        <f>SUM(C25:E25)</f>
        <v>2895</v>
      </c>
    </row>
    <row r="26" spans="1:6" ht="15">
      <c r="A26" s="109" t="s">
        <v>373</v>
      </c>
      <c r="B26" s="107" t="s">
        <v>374</v>
      </c>
      <c r="C26" s="150">
        <v>1300</v>
      </c>
      <c r="D26" s="150"/>
      <c r="E26" s="150"/>
      <c r="F26" s="150">
        <f>SUM(C26:E26)</f>
        <v>1300</v>
      </c>
    </row>
    <row r="27" spans="1:6" ht="15">
      <c r="A27" s="109" t="s">
        <v>375</v>
      </c>
      <c r="B27" s="107" t="s">
        <v>376</v>
      </c>
      <c r="C27" s="106">
        <v>1050</v>
      </c>
      <c r="D27" s="106"/>
      <c r="E27" s="106"/>
      <c r="F27" s="106">
        <f>SUM(C27:E27)</f>
        <v>1050</v>
      </c>
    </row>
    <row r="28" spans="1:6" ht="15">
      <c r="A28" s="109" t="s">
        <v>377</v>
      </c>
      <c r="B28" s="107" t="s">
        <v>378</v>
      </c>
      <c r="C28" s="106"/>
      <c r="D28" s="106"/>
      <c r="E28" s="106"/>
      <c r="F28" s="106"/>
    </row>
    <row r="29" spans="1:6" ht="15">
      <c r="A29" s="114" t="s">
        <v>9</v>
      </c>
      <c r="B29" s="111" t="s">
        <v>379</v>
      </c>
      <c r="C29" s="112">
        <f>SUM(C26:C28)</f>
        <v>2350</v>
      </c>
      <c r="D29" s="112"/>
      <c r="E29" s="112"/>
      <c r="F29" s="112">
        <f>SUM(F26:F28)</f>
        <v>2350</v>
      </c>
    </row>
    <row r="30" spans="1:6" ht="15">
      <c r="A30" s="109" t="s">
        <v>380</v>
      </c>
      <c r="B30" s="107" t="s">
        <v>381</v>
      </c>
      <c r="C30" s="106">
        <v>850</v>
      </c>
      <c r="D30" s="106"/>
      <c r="E30" s="106"/>
      <c r="F30" s="106">
        <f>SUM(C30:E30)</f>
        <v>850</v>
      </c>
    </row>
    <row r="31" spans="1:6" ht="15">
      <c r="A31" s="109" t="s">
        <v>382</v>
      </c>
      <c r="B31" s="107" t="s">
        <v>383</v>
      </c>
      <c r="C31" s="106">
        <v>250</v>
      </c>
      <c r="D31" s="106"/>
      <c r="E31" s="106"/>
      <c r="F31" s="106">
        <f>SUM(C31:E31)</f>
        <v>250</v>
      </c>
    </row>
    <row r="32" spans="1:6" ht="15" customHeight="1">
      <c r="A32" s="114" t="s">
        <v>96</v>
      </c>
      <c r="B32" s="111" t="s">
        <v>384</v>
      </c>
      <c r="C32" s="112">
        <f>SUM(C30:C31)</f>
        <v>1100</v>
      </c>
      <c r="D32" s="112"/>
      <c r="E32" s="112"/>
      <c r="F32" s="112">
        <f>SUM(F30:F31)</f>
        <v>1100</v>
      </c>
    </row>
    <row r="33" spans="1:6" ht="15">
      <c r="A33" s="109" t="s">
        <v>385</v>
      </c>
      <c r="B33" s="107" t="s">
        <v>386</v>
      </c>
      <c r="C33" s="106">
        <v>1500</v>
      </c>
      <c r="D33" s="106"/>
      <c r="E33" s="106"/>
      <c r="F33" s="106">
        <f>SUM(C33:E33)</f>
        <v>1500</v>
      </c>
    </row>
    <row r="34" spans="1:6" ht="15">
      <c r="A34" s="109" t="s">
        <v>387</v>
      </c>
      <c r="B34" s="107" t="s">
        <v>388</v>
      </c>
      <c r="C34" s="106"/>
      <c r="D34" s="106"/>
      <c r="E34" s="106"/>
      <c r="F34" s="106"/>
    </row>
    <row r="35" spans="1:6" ht="15">
      <c r="A35" s="109" t="s">
        <v>67</v>
      </c>
      <c r="B35" s="107" t="s">
        <v>389</v>
      </c>
      <c r="C35" s="106"/>
      <c r="D35" s="106"/>
      <c r="E35" s="106"/>
      <c r="F35" s="106">
        <f>SUM(C35:E35)</f>
        <v>0</v>
      </c>
    </row>
    <row r="36" spans="1:6" ht="15">
      <c r="A36" s="109" t="s">
        <v>390</v>
      </c>
      <c r="B36" s="107" t="s">
        <v>391</v>
      </c>
      <c r="C36" s="106">
        <v>800</v>
      </c>
      <c r="D36" s="106"/>
      <c r="E36" s="106"/>
      <c r="F36" s="106">
        <f>SUM(C36:E36)</f>
        <v>800</v>
      </c>
    </row>
    <row r="37" spans="1:6" ht="15">
      <c r="A37" s="118" t="s">
        <v>68</v>
      </c>
      <c r="B37" s="107" t="s">
        <v>392</v>
      </c>
      <c r="C37" s="106"/>
      <c r="D37" s="106"/>
      <c r="E37" s="106"/>
      <c r="F37" s="106"/>
    </row>
    <row r="38" spans="1:6" ht="15">
      <c r="A38" s="113" t="s">
        <v>393</v>
      </c>
      <c r="B38" s="107" t="s">
        <v>394</v>
      </c>
      <c r="C38" s="106">
        <v>50</v>
      </c>
      <c r="D38" s="106"/>
      <c r="E38" s="106"/>
      <c r="F38" s="106">
        <f>SUM(C38:E38)</f>
        <v>50</v>
      </c>
    </row>
    <row r="39" spans="1:6" ht="15">
      <c r="A39" s="109" t="s">
        <v>69</v>
      </c>
      <c r="B39" s="107" t="s">
        <v>395</v>
      </c>
      <c r="C39" s="106">
        <v>600</v>
      </c>
      <c r="D39" s="106"/>
      <c r="E39" s="106"/>
      <c r="F39" s="106">
        <f>SUM(C39:E39)</f>
        <v>600</v>
      </c>
    </row>
    <row r="40" spans="1:6" ht="15">
      <c r="A40" s="114" t="s">
        <v>10</v>
      </c>
      <c r="B40" s="111" t="s">
        <v>396</v>
      </c>
      <c r="C40" s="112">
        <f>SUM(C33:C39)</f>
        <v>2950</v>
      </c>
      <c r="D40" s="112"/>
      <c r="E40" s="112"/>
      <c r="F40" s="112">
        <f>SUM(F33:F39)</f>
        <v>2950</v>
      </c>
    </row>
    <row r="41" spans="1:6" ht="15">
      <c r="A41" s="109" t="s">
        <v>397</v>
      </c>
      <c r="B41" s="107" t="s">
        <v>398</v>
      </c>
      <c r="C41" s="106">
        <v>150</v>
      </c>
      <c r="D41" s="106"/>
      <c r="E41" s="106"/>
      <c r="F41" s="106">
        <f>SUM(C41:E41)</f>
        <v>150</v>
      </c>
    </row>
    <row r="42" spans="1:6" ht="15">
      <c r="A42" s="109" t="s">
        <v>399</v>
      </c>
      <c r="B42" s="107" t="s">
        <v>400</v>
      </c>
      <c r="C42" s="106"/>
      <c r="D42" s="106"/>
      <c r="E42" s="106"/>
      <c r="F42" s="106"/>
    </row>
    <row r="43" spans="1:6" ht="15">
      <c r="A43" s="114" t="s">
        <v>11</v>
      </c>
      <c r="B43" s="111" t="s">
        <v>401</v>
      </c>
      <c r="C43" s="112">
        <f>SUM(C41:C42)</f>
        <v>150</v>
      </c>
      <c r="D43" s="112"/>
      <c r="E43" s="112"/>
      <c r="F43" s="112">
        <f>SUM(C43:E43)</f>
        <v>150</v>
      </c>
    </row>
    <row r="44" spans="1:6" ht="15">
      <c r="A44" s="109" t="s">
        <v>402</v>
      </c>
      <c r="B44" s="107" t="s">
        <v>403</v>
      </c>
      <c r="C44" s="106">
        <v>1100</v>
      </c>
      <c r="D44" s="106"/>
      <c r="E44" s="106"/>
      <c r="F44" s="106">
        <f>SUM(C44:E44)</f>
        <v>1100</v>
      </c>
    </row>
    <row r="45" spans="1:6" ht="15">
      <c r="A45" s="109" t="s">
        <v>404</v>
      </c>
      <c r="B45" s="107" t="s">
        <v>405</v>
      </c>
      <c r="C45" s="106">
        <v>100</v>
      </c>
      <c r="D45" s="106"/>
      <c r="E45" s="106"/>
      <c r="F45" s="106">
        <f>SUM(C45:E45)</f>
        <v>100</v>
      </c>
    </row>
    <row r="46" spans="1:6" ht="15">
      <c r="A46" s="109" t="s">
        <v>70</v>
      </c>
      <c r="B46" s="107" t="s">
        <v>406</v>
      </c>
      <c r="C46" s="106"/>
      <c r="D46" s="106"/>
      <c r="E46" s="106"/>
      <c r="F46" s="106"/>
    </row>
    <row r="47" spans="1:6" ht="15">
      <c r="A47" s="109" t="s">
        <v>71</v>
      </c>
      <c r="B47" s="107" t="s">
        <v>407</v>
      </c>
      <c r="C47" s="106"/>
      <c r="D47" s="106"/>
      <c r="E47" s="106"/>
      <c r="F47" s="106"/>
    </row>
    <row r="48" spans="1:6" ht="15">
      <c r="A48" s="109" t="s">
        <v>408</v>
      </c>
      <c r="B48" s="107" t="s">
        <v>409</v>
      </c>
      <c r="C48" s="106">
        <v>250</v>
      </c>
      <c r="D48" s="106"/>
      <c r="E48" s="106"/>
      <c r="F48" s="106">
        <f>SUM(C48:E48)</f>
        <v>250</v>
      </c>
    </row>
    <row r="49" spans="1:6" ht="15.75" thickBot="1">
      <c r="A49" s="114" t="s">
        <v>12</v>
      </c>
      <c r="B49" s="111" t="s">
        <v>410</v>
      </c>
      <c r="C49" s="143">
        <f>SUM(C44:C48)</f>
        <v>1450</v>
      </c>
      <c r="D49" s="143"/>
      <c r="E49" s="143"/>
      <c r="F49" s="143">
        <f>SUM(C49:E49)</f>
        <v>1450</v>
      </c>
    </row>
    <row r="50" spans="1:6" ht="15.75" thickBot="1">
      <c r="A50" s="117" t="s">
        <v>13</v>
      </c>
      <c r="B50" s="116" t="s">
        <v>411</v>
      </c>
      <c r="C50" s="146">
        <f>C29+C32+C40+C43+C49</f>
        <v>8000</v>
      </c>
      <c r="D50" s="146"/>
      <c r="E50" s="151"/>
      <c r="F50" s="147">
        <f>SUM(C50:E50)</f>
        <v>8000</v>
      </c>
    </row>
    <row r="51" spans="1:6" ht="15">
      <c r="A51" s="119" t="s">
        <v>412</v>
      </c>
      <c r="B51" s="107" t="s">
        <v>413</v>
      </c>
      <c r="C51" s="150"/>
      <c r="D51" s="150"/>
      <c r="E51" s="150"/>
      <c r="F51" s="150"/>
    </row>
    <row r="52" spans="1:6" ht="15">
      <c r="A52" s="119" t="s">
        <v>14</v>
      </c>
      <c r="B52" s="107" t="s">
        <v>414</v>
      </c>
      <c r="C52" s="106"/>
      <c r="D52" s="106"/>
      <c r="E52" s="106"/>
      <c r="F52" s="106"/>
    </row>
    <row r="53" spans="1:6" ht="15">
      <c r="A53" s="120" t="s">
        <v>72</v>
      </c>
      <c r="B53" s="107" t="s">
        <v>415</v>
      </c>
      <c r="C53" s="106"/>
      <c r="D53" s="106"/>
      <c r="E53" s="106"/>
      <c r="F53" s="106"/>
    </row>
    <row r="54" spans="1:6" ht="15">
      <c r="A54" s="120" t="s">
        <v>73</v>
      </c>
      <c r="B54" s="107" t="s">
        <v>416</v>
      </c>
      <c r="C54" s="106"/>
      <c r="D54" s="106"/>
      <c r="E54" s="106"/>
      <c r="F54" s="106"/>
    </row>
    <row r="55" spans="1:6" ht="15">
      <c r="A55" s="120" t="s">
        <v>74</v>
      </c>
      <c r="B55" s="107" t="s">
        <v>417</v>
      </c>
      <c r="C55" s="106"/>
      <c r="D55" s="106"/>
      <c r="E55" s="106"/>
      <c r="F55" s="106"/>
    </row>
    <row r="56" spans="1:6" ht="15">
      <c r="A56" s="119" t="s">
        <v>75</v>
      </c>
      <c r="B56" s="107" t="s">
        <v>418</v>
      </c>
      <c r="C56" s="106"/>
      <c r="D56" s="106"/>
      <c r="E56" s="106"/>
      <c r="F56" s="106"/>
    </row>
    <row r="57" spans="1:6" ht="15">
      <c r="A57" s="119" t="s">
        <v>76</v>
      </c>
      <c r="B57" s="107" t="s">
        <v>419</v>
      </c>
      <c r="C57" s="106"/>
      <c r="D57" s="106"/>
      <c r="E57" s="106"/>
      <c r="F57" s="106"/>
    </row>
    <row r="58" spans="1:6" ht="15">
      <c r="A58" s="119" t="s">
        <v>77</v>
      </c>
      <c r="B58" s="107" t="s">
        <v>420</v>
      </c>
      <c r="C58" s="106"/>
      <c r="D58" s="106"/>
      <c r="E58" s="106"/>
      <c r="F58" s="106"/>
    </row>
    <row r="59" spans="1:6" ht="15">
      <c r="A59" s="121" t="s">
        <v>39</v>
      </c>
      <c r="B59" s="116" t="s">
        <v>421</v>
      </c>
      <c r="C59" s="106"/>
      <c r="D59" s="106"/>
      <c r="E59" s="106"/>
      <c r="F59" s="106"/>
    </row>
    <row r="60" spans="1:6" ht="15">
      <c r="A60" s="122" t="s">
        <v>78</v>
      </c>
      <c r="B60" s="107" t="s">
        <v>422</v>
      </c>
      <c r="C60" s="106"/>
      <c r="D60" s="106"/>
      <c r="E60" s="106"/>
      <c r="F60" s="106"/>
    </row>
    <row r="61" spans="1:6" ht="15">
      <c r="A61" s="122" t="s">
        <v>423</v>
      </c>
      <c r="B61" s="107" t="s">
        <v>424</v>
      </c>
      <c r="C61" s="106"/>
      <c r="D61" s="106"/>
      <c r="E61" s="106"/>
      <c r="F61" s="106"/>
    </row>
    <row r="62" spans="1:6" ht="15">
      <c r="A62" s="122" t="s">
        <v>425</v>
      </c>
      <c r="B62" s="107" t="s">
        <v>426</v>
      </c>
      <c r="C62" s="106"/>
      <c r="D62" s="106"/>
      <c r="E62" s="106"/>
      <c r="F62" s="106"/>
    </row>
    <row r="63" spans="1:6" ht="15">
      <c r="A63" s="122" t="s">
        <v>40</v>
      </c>
      <c r="B63" s="107" t="s">
        <v>427</v>
      </c>
      <c r="C63" s="106"/>
      <c r="D63" s="106"/>
      <c r="E63" s="106"/>
      <c r="F63" s="106"/>
    </row>
    <row r="64" spans="1:6" ht="15">
      <c r="A64" s="122" t="s">
        <v>79</v>
      </c>
      <c r="B64" s="107" t="s">
        <v>428</v>
      </c>
      <c r="C64" s="106"/>
      <c r="D64" s="106"/>
      <c r="E64" s="106"/>
      <c r="F64" s="106"/>
    </row>
    <row r="65" spans="1:6" ht="15">
      <c r="A65" s="122" t="s">
        <v>42</v>
      </c>
      <c r="B65" s="107" t="s">
        <v>429</v>
      </c>
      <c r="C65" s="106"/>
      <c r="D65" s="106"/>
      <c r="E65" s="106"/>
      <c r="F65" s="106"/>
    </row>
    <row r="66" spans="1:6" ht="15">
      <c r="A66" s="122" t="s">
        <v>80</v>
      </c>
      <c r="B66" s="107" t="s">
        <v>430</v>
      </c>
      <c r="C66" s="106"/>
      <c r="D66" s="106"/>
      <c r="E66" s="106"/>
      <c r="F66" s="106"/>
    </row>
    <row r="67" spans="1:6" ht="15">
      <c r="A67" s="122" t="s">
        <v>81</v>
      </c>
      <c r="B67" s="107" t="s">
        <v>431</v>
      </c>
      <c r="C67" s="106"/>
      <c r="D67" s="106"/>
      <c r="E67" s="106"/>
      <c r="F67" s="106"/>
    </row>
    <row r="68" spans="1:6" ht="15">
      <c r="A68" s="122" t="s">
        <v>432</v>
      </c>
      <c r="B68" s="107" t="s">
        <v>433</v>
      </c>
      <c r="C68" s="106"/>
      <c r="D68" s="106"/>
      <c r="E68" s="106"/>
      <c r="F68" s="106"/>
    </row>
    <row r="69" spans="1:6" ht="15">
      <c r="A69" s="123" t="s">
        <v>434</v>
      </c>
      <c r="B69" s="107" t="s">
        <v>435</v>
      </c>
      <c r="C69" s="106"/>
      <c r="D69" s="106"/>
      <c r="E69" s="106"/>
      <c r="F69" s="106"/>
    </row>
    <row r="70" spans="1:6" ht="15">
      <c r="A70" s="122" t="s">
        <v>82</v>
      </c>
      <c r="B70" s="107" t="s">
        <v>436</v>
      </c>
      <c r="C70" s="106"/>
      <c r="D70" s="106"/>
      <c r="E70" s="106"/>
      <c r="F70" s="106"/>
    </row>
    <row r="71" spans="1:6" ht="15">
      <c r="A71" s="123" t="s">
        <v>266</v>
      </c>
      <c r="B71" s="107" t="s">
        <v>437</v>
      </c>
      <c r="C71" s="106"/>
      <c r="D71" s="106"/>
      <c r="E71" s="106"/>
      <c r="F71" s="106"/>
    </row>
    <row r="72" spans="1:6" ht="15">
      <c r="A72" s="123" t="s">
        <v>267</v>
      </c>
      <c r="B72" s="107" t="s">
        <v>437</v>
      </c>
      <c r="C72" s="106"/>
      <c r="D72" s="106"/>
      <c r="E72" s="106"/>
      <c r="F72" s="106"/>
    </row>
    <row r="73" spans="1:6" ht="15">
      <c r="A73" s="121" t="s">
        <v>45</v>
      </c>
      <c r="B73" s="116" t="s">
        <v>438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27325</v>
      </c>
      <c r="D74" s="112"/>
      <c r="E74" s="112"/>
      <c r="F74" s="112">
        <f>SUM(C74:E74)</f>
        <v>27325</v>
      </c>
    </row>
    <row r="75" spans="1:6" ht="15">
      <c r="A75" s="125" t="s">
        <v>439</v>
      </c>
      <c r="B75" s="107" t="s">
        <v>440</v>
      </c>
      <c r="C75" s="106"/>
      <c r="D75" s="106"/>
      <c r="E75" s="106"/>
      <c r="F75" s="106"/>
    </row>
    <row r="76" spans="1:6" ht="15">
      <c r="A76" s="125" t="s">
        <v>83</v>
      </c>
      <c r="B76" s="107" t="s">
        <v>441</v>
      </c>
      <c r="C76" s="106"/>
      <c r="D76" s="106"/>
      <c r="E76" s="106"/>
      <c r="F76" s="106"/>
    </row>
    <row r="77" spans="1:6" ht="15">
      <c r="A77" s="125" t="s">
        <v>442</v>
      </c>
      <c r="B77" s="107" t="s">
        <v>443</v>
      </c>
      <c r="C77" s="106"/>
      <c r="D77" s="106"/>
      <c r="E77" s="106"/>
      <c r="F77" s="106"/>
    </row>
    <row r="78" spans="1:6" ht="15">
      <c r="A78" s="125" t="s">
        <v>444</v>
      </c>
      <c r="B78" s="107" t="s">
        <v>445</v>
      </c>
      <c r="C78" s="106"/>
      <c r="D78" s="106"/>
      <c r="E78" s="106"/>
      <c r="F78" s="106"/>
    </row>
    <row r="79" spans="1:6" ht="15">
      <c r="A79" s="113" t="s">
        <v>446</v>
      </c>
      <c r="B79" s="107" t="s">
        <v>447</v>
      </c>
      <c r="C79" s="106"/>
      <c r="D79" s="106"/>
      <c r="E79" s="106"/>
      <c r="F79" s="106"/>
    </row>
    <row r="80" spans="1:6" ht="15">
      <c r="A80" s="113" t="s">
        <v>448</v>
      </c>
      <c r="B80" s="107" t="s">
        <v>449</v>
      </c>
      <c r="C80" s="106"/>
      <c r="D80" s="106"/>
      <c r="E80" s="106"/>
      <c r="F80" s="106"/>
    </row>
    <row r="81" spans="1:6" ht="15">
      <c r="A81" s="113" t="s">
        <v>450</v>
      </c>
      <c r="B81" s="107" t="s">
        <v>451</v>
      </c>
      <c r="C81" s="106"/>
      <c r="D81" s="106"/>
      <c r="E81" s="106"/>
      <c r="F81" s="106"/>
    </row>
    <row r="82" spans="1:6" ht="15">
      <c r="A82" s="126" t="s">
        <v>47</v>
      </c>
      <c r="B82" s="116" t="s">
        <v>452</v>
      </c>
      <c r="C82" s="106"/>
      <c r="D82" s="106"/>
      <c r="E82" s="106"/>
      <c r="F82" s="106"/>
    </row>
    <row r="83" spans="1:6" ht="15">
      <c r="A83" s="119" t="s">
        <v>453</v>
      </c>
      <c r="B83" s="107" t="s">
        <v>454</v>
      </c>
      <c r="C83" s="106"/>
      <c r="D83" s="106"/>
      <c r="E83" s="106"/>
      <c r="F83" s="106"/>
    </row>
    <row r="84" spans="1:6" ht="15">
      <c r="A84" s="119" t="s">
        <v>455</v>
      </c>
      <c r="B84" s="107" t="s">
        <v>456</v>
      </c>
      <c r="C84" s="106"/>
      <c r="D84" s="106"/>
      <c r="E84" s="106"/>
      <c r="F84" s="106"/>
    </row>
    <row r="85" spans="1:6" ht="15">
      <c r="A85" s="119" t="s">
        <v>457</v>
      </c>
      <c r="B85" s="107" t="s">
        <v>458</v>
      </c>
      <c r="C85" s="106"/>
      <c r="D85" s="106"/>
      <c r="E85" s="106"/>
      <c r="F85" s="106"/>
    </row>
    <row r="86" spans="1:6" ht="15">
      <c r="A86" s="119" t="s">
        <v>459</v>
      </c>
      <c r="B86" s="107" t="s">
        <v>460</v>
      </c>
      <c r="C86" s="106"/>
      <c r="D86" s="106"/>
      <c r="E86" s="106"/>
      <c r="F86" s="106"/>
    </row>
    <row r="87" spans="1:6" ht="15">
      <c r="A87" s="121" t="s">
        <v>48</v>
      </c>
      <c r="B87" s="116" t="s">
        <v>461</v>
      </c>
      <c r="C87" s="106"/>
      <c r="D87" s="106"/>
      <c r="E87" s="106"/>
      <c r="F87" s="106"/>
    </row>
    <row r="88" spans="1:6" ht="15">
      <c r="A88" s="119" t="s">
        <v>462</v>
      </c>
      <c r="B88" s="107" t="s">
        <v>463</v>
      </c>
      <c r="C88" s="106"/>
      <c r="D88" s="106"/>
      <c r="E88" s="106"/>
      <c r="F88" s="106"/>
    </row>
    <row r="89" spans="1:6" ht="15">
      <c r="A89" s="119" t="s">
        <v>84</v>
      </c>
      <c r="B89" s="107" t="s">
        <v>464</v>
      </c>
      <c r="C89" s="106"/>
      <c r="D89" s="106"/>
      <c r="E89" s="106"/>
      <c r="F89" s="106"/>
    </row>
    <row r="90" spans="1:6" ht="15">
      <c r="A90" s="119" t="s">
        <v>85</v>
      </c>
      <c r="B90" s="107" t="s">
        <v>465</v>
      </c>
      <c r="C90" s="106"/>
      <c r="D90" s="106"/>
      <c r="E90" s="106"/>
      <c r="F90" s="106"/>
    </row>
    <row r="91" spans="1:6" ht="15">
      <c r="A91" s="119" t="s">
        <v>86</v>
      </c>
      <c r="B91" s="107" t="s">
        <v>466</v>
      </c>
      <c r="C91" s="106"/>
      <c r="D91" s="106"/>
      <c r="E91" s="106"/>
      <c r="F91" s="106"/>
    </row>
    <row r="92" spans="1:6" ht="15">
      <c r="A92" s="119" t="s">
        <v>87</v>
      </c>
      <c r="B92" s="107" t="s">
        <v>467</v>
      </c>
      <c r="C92" s="106"/>
      <c r="D92" s="106"/>
      <c r="E92" s="106"/>
      <c r="F92" s="106"/>
    </row>
    <row r="93" spans="1:6" ht="15">
      <c r="A93" s="119" t="s">
        <v>88</v>
      </c>
      <c r="B93" s="107" t="s">
        <v>468</v>
      </c>
      <c r="C93" s="106"/>
      <c r="D93" s="106"/>
      <c r="E93" s="106"/>
      <c r="F93" s="106"/>
    </row>
    <row r="94" spans="1:6" ht="15">
      <c r="A94" s="119" t="s">
        <v>469</v>
      </c>
      <c r="B94" s="107" t="s">
        <v>470</v>
      </c>
      <c r="C94" s="106"/>
      <c r="D94" s="106"/>
      <c r="E94" s="106"/>
      <c r="F94" s="106"/>
    </row>
    <row r="95" spans="1:6" ht="15">
      <c r="A95" s="119" t="s">
        <v>89</v>
      </c>
      <c r="B95" s="107" t="s">
        <v>471</v>
      </c>
      <c r="C95" s="106"/>
      <c r="D95" s="106"/>
      <c r="E95" s="106"/>
      <c r="F95" s="106"/>
    </row>
    <row r="96" spans="1:6" ht="15">
      <c r="A96" s="121" t="s">
        <v>49</v>
      </c>
      <c r="B96" s="116" t="s">
        <v>472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473</v>
      </c>
      <c r="C98" s="112">
        <f>SUM(C74:C97)</f>
        <v>27325</v>
      </c>
      <c r="D98" s="112"/>
      <c r="E98" s="112"/>
      <c r="F98" s="112">
        <f>SUM(C98:E98)</f>
        <v>27325</v>
      </c>
    </row>
    <row r="99" spans="1:25" ht="15">
      <c r="A99" s="119" t="s">
        <v>90</v>
      </c>
      <c r="B99" s="109" t="s">
        <v>474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477</v>
      </c>
      <c r="B100" s="109" t="s">
        <v>478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479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481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482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485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486</v>
      </c>
      <c r="B105" s="109" t="s">
        <v>487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488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489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490</v>
      </c>
      <c r="B108" s="109" t="s">
        <v>491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492</v>
      </c>
      <c r="B109" s="109" t="s">
        <v>493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494</v>
      </c>
      <c r="B110" s="114" t="s">
        <v>495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496</v>
      </c>
      <c r="B111" s="109" t="s">
        <v>497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498</v>
      </c>
      <c r="B112" s="109" t="s">
        <v>499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500</v>
      </c>
      <c r="B113" s="109" t="s">
        <v>501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502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503</v>
      </c>
      <c r="B115" s="109" t="s">
        <v>504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505</v>
      </c>
      <c r="B116" s="109" t="s">
        <v>506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507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508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512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513</v>
      </c>
      <c r="B120" s="109" t="s">
        <v>514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515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27325</v>
      </c>
      <c r="D122" s="112"/>
      <c r="E122" s="112"/>
      <c r="F122" s="112">
        <f>SUM(C122:E122)</f>
        <v>27325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6">
      <selection activeCell="A1" sqref="A1:F122"/>
    </sheetView>
  </sheetViews>
  <sheetFormatPr defaultColWidth="9.140625" defaultRowHeight="15"/>
  <cols>
    <col min="1" max="1" width="105.140625" style="100" customWidth="1"/>
    <col min="2" max="2" width="9.140625" style="100" customWidth="1"/>
    <col min="3" max="3" width="17.140625" style="100" customWidth="1"/>
    <col min="4" max="4" width="20.140625" style="100" customWidth="1"/>
    <col min="5" max="5" width="18.8515625" style="100" customWidth="1"/>
    <col min="6" max="6" width="15.7109375" style="100" customWidth="1"/>
    <col min="7" max="16384" width="9.140625" style="100" customWidth="1"/>
  </cols>
  <sheetData>
    <row r="1" spans="1:6" ht="20.25" customHeight="1">
      <c r="A1" s="321" t="s">
        <v>922</v>
      </c>
      <c r="B1" s="322"/>
      <c r="C1" s="322"/>
      <c r="D1" s="322"/>
      <c r="E1" s="322"/>
      <c r="F1" s="323"/>
    </row>
    <row r="2" spans="1:6" ht="19.5" customHeight="1">
      <c r="A2" s="324" t="s">
        <v>182</v>
      </c>
      <c r="B2" s="322"/>
      <c r="C2" s="322"/>
      <c r="D2" s="322"/>
      <c r="E2" s="322"/>
      <c r="F2" s="323"/>
    </row>
    <row r="3" ht="18">
      <c r="A3" s="97"/>
    </row>
    <row r="4" spans="1:6" ht="15">
      <c r="A4" s="98" t="s">
        <v>633</v>
      </c>
      <c r="E4" s="316" t="s">
        <v>708</v>
      </c>
      <c r="F4" s="316"/>
    </row>
    <row r="5" spans="1:6" ht="45">
      <c r="A5" s="99" t="s">
        <v>336</v>
      </c>
      <c r="B5" s="101" t="s">
        <v>337</v>
      </c>
      <c r="C5" s="102" t="s">
        <v>722</v>
      </c>
      <c r="D5" s="102" t="s">
        <v>723</v>
      </c>
      <c r="E5" s="102" t="s">
        <v>215</v>
      </c>
      <c r="F5" s="103" t="s">
        <v>292</v>
      </c>
    </row>
    <row r="6" spans="1:6" ht="15">
      <c r="A6" s="104" t="s">
        <v>338</v>
      </c>
      <c r="B6" s="105" t="s">
        <v>339</v>
      </c>
      <c r="C6" s="265">
        <v>13623</v>
      </c>
      <c r="D6" s="265"/>
      <c r="E6" s="265"/>
      <c r="F6" s="265">
        <f>SUM(C6:E6)</f>
        <v>13623</v>
      </c>
    </row>
    <row r="7" spans="1:6" ht="15">
      <c r="A7" s="104" t="s">
        <v>340</v>
      </c>
      <c r="B7" s="107" t="s">
        <v>341</v>
      </c>
      <c r="C7" s="265">
        <v>650</v>
      </c>
      <c r="D7" s="265"/>
      <c r="E7" s="265"/>
      <c r="F7" s="265"/>
    </row>
    <row r="8" spans="1:6" ht="15">
      <c r="A8" s="104" t="s">
        <v>342</v>
      </c>
      <c r="B8" s="107" t="s">
        <v>343</v>
      </c>
      <c r="C8" s="265"/>
      <c r="D8" s="265"/>
      <c r="E8" s="265"/>
      <c r="F8" s="265"/>
    </row>
    <row r="9" spans="1:6" ht="15">
      <c r="A9" s="108" t="s">
        <v>344</v>
      </c>
      <c r="B9" s="107" t="s">
        <v>345</v>
      </c>
      <c r="C9" s="265"/>
      <c r="D9" s="265"/>
      <c r="E9" s="265"/>
      <c r="F9" s="265"/>
    </row>
    <row r="10" spans="1:6" ht="15">
      <c r="A10" s="108" t="s">
        <v>346</v>
      </c>
      <c r="B10" s="107" t="s">
        <v>347</v>
      </c>
      <c r="C10" s="265"/>
      <c r="D10" s="265"/>
      <c r="E10" s="265"/>
      <c r="F10" s="265"/>
    </row>
    <row r="11" spans="1:6" ht="15">
      <c r="A11" s="108" t="s">
        <v>348</v>
      </c>
      <c r="B11" s="107" t="s">
        <v>349</v>
      </c>
      <c r="C11" s="265"/>
      <c r="D11" s="265"/>
      <c r="E11" s="265"/>
      <c r="F11" s="265">
        <f>SUM(C11:E11)</f>
        <v>0</v>
      </c>
    </row>
    <row r="12" spans="1:6" ht="15">
      <c r="A12" s="108" t="s">
        <v>350</v>
      </c>
      <c r="B12" s="107" t="s">
        <v>351</v>
      </c>
      <c r="C12" s="265">
        <v>400</v>
      </c>
      <c r="D12" s="265"/>
      <c r="E12" s="265"/>
      <c r="F12" s="265">
        <f>SUM(C12:E12)</f>
        <v>400</v>
      </c>
    </row>
    <row r="13" spans="1:6" ht="15">
      <c r="A13" s="108" t="s">
        <v>352</v>
      </c>
      <c r="B13" s="107" t="s">
        <v>353</v>
      </c>
      <c r="C13" s="265"/>
      <c r="D13" s="265"/>
      <c r="E13" s="265"/>
      <c r="F13" s="265"/>
    </row>
    <row r="14" spans="1:6" ht="15">
      <c r="A14" s="109" t="s">
        <v>354</v>
      </c>
      <c r="B14" s="107" t="s">
        <v>355</v>
      </c>
      <c r="C14" s="265">
        <v>150</v>
      </c>
      <c r="D14" s="265"/>
      <c r="E14" s="265"/>
      <c r="F14" s="265">
        <f>SUM(C14:E14)</f>
        <v>150</v>
      </c>
    </row>
    <row r="15" spans="1:6" ht="15">
      <c r="A15" s="109" t="s">
        <v>356</v>
      </c>
      <c r="B15" s="107" t="s">
        <v>357</v>
      </c>
      <c r="C15" s="265"/>
      <c r="D15" s="265"/>
      <c r="E15" s="265"/>
      <c r="F15" s="265"/>
    </row>
    <row r="16" spans="1:6" ht="15">
      <c r="A16" s="109" t="s">
        <v>358</v>
      </c>
      <c r="B16" s="107" t="s">
        <v>359</v>
      </c>
      <c r="C16" s="265"/>
      <c r="D16" s="265"/>
      <c r="E16" s="265"/>
      <c r="F16" s="265"/>
    </row>
    <row r="17" spans="1:6" ht="15">
      <c r="A17" s="109" t="s">
        <v>360</v>
      </c>
      <c r="B17" s="107" t="s">
        <v>361</v>
      </c>
      <c r="C17" s="265"/>
      <c r="D17" s="265"/>
      <c r="E17" s="265"/>
      <c r="F17" s="265"/>
    </row>
    <row r="18" spans="1:6" ht="15">
      <c r="A18" s="109" t="s">
        <v>65</v>
      </c>
      <c r="B18" s="107" t="s">
        <v>362</v>
      </c>
      <c r="C18" s="265">
        <v>141</v>
      </c>
      <c r="D18" s="265"/>
      <c r="E18" s="265"/>
      <c r="F18" s="265">
        <f>SUM(C18:E18)</f>
        <v>141</v>
      </c>
    </row>
    <row r="19" spans="1:6" ht="15">
      <c r="A19" s="110" t="s">
        <v>7</v>
      </c>
      <c r="B19" s="111" t="s">
        <v>363</v>
      </c>
      <c r="C19" s="266">
        <f>SUM(C6:C18)</f>
        <v>14964</v>
      </c>
      <c r="D19" s="266"/>
      <c r="E19" s="266"/>
      <c r="F19" s="266">
        <f>SUM(F6:F18)</f>
        <v>14314</v>
      </c>
    </row>
    <row r="20" spans="1:6" ht="15">
      <c r="A20" s="109" t="s">
        <v>364</v>
      </c>
      <c r="B20" s="107" t="s">
        <v>365</v>
      </c>
      <c r="C20" s="265"/>
      <c r="D20" s="265"/>
      <c r="E20" s="265"/>
      <c r="F20" s="265"/>
    </row>
    <row r="21" spans="1:6" ht="15">
      <c r="A21" s="109" t="s">
        <v>366</v>
      </c>
      <c r="B21" s="107" t="s">
        <v>367</v>
      </c>
      <c r="C21" s="265">
        <v>1420</v>
      </c>
      <c r="D21" s="265"/>
      <c r="E21" s="265"/>
      <c r="F21" s="265">
        <f>SUM(C21:E21)</f>
        <v>1420</v>
      </c>
    </row>
    <row r="22" spans="1:6" ht="15">
      <c r="A22" s="113" t="s">
        <v>368</v>
      </c>
      <c r="B22" s="107" t="s">
        <v>369</v>
      </c>
      <c r="C22" s="265">
        <v>1530</v>
      </c>
      <c r="D22" s="265"/>
      <c r="E22" s="265"/>
      <c r="F22" s="265">
        <f>SUM(C22:E22)</f>
        <v>1530</v>
      </c>
    </row>
    <row r="23" spans="1:6" ht="15.75" thickBot="1">
      <c r="A23" s="114" t="s">
        <v>8</v>
      </c>
      <c r="B23" s="111" t="s">
        <v>370</v>
      </c>
      <c r="C23" s="267">
        <f>SUM(C20:C22)</f>
        <v>2950</v>
      </c>
      <c r="D23" s="267"/>
      <c r="E23" s="267"/>
      <c r="F23" s="267">
        <f>SUM(F21:F22)</f>
        <v>2950</v>
      </c>
    </row>
    <row r="24" spans="1:6" ht="15.75" thickBot="1">
      <c r="A24" s="115" t="s">
        <v>95</v>
      </c>
      <c r="B24" s="116" t="s">
        <v>371</v>
      </c>
      <c r="C24" s="268">
        <f>C19+C23</f>
        <v>17914</v>
      </c>
      <c r="D24" s="268"/>
      <c r="E24" s="268"/>
      <c r="F24" s="269">
        <f>SUM(C24:E24)</f>
        <v>17914</v>
      </c>
    </row>
    <row r="25" spans="1:6" ht="15.75" thickBot="1">
      <c r="A25" s="117" t="s">
        <v>66</v>
      </c>
      <c r="B25" s="116" t="s">
        <v>372</v>
      </c>
      <c r="C25" s="268">
        <v>3147</v>
      </c>
      <c r="D25" s="268"/>
      <c r="E25" s="268"/>
      <c r="F25" s="269">
        <f>SUM(C25:E25)</f>
        <v>3147</v>
      </c>
    </row>
    <row r="26" spans="1:6" ht="15">
      <c r="A26" s="109" t="s">
        <v>373</v>
      </c>
      <c r="B26" s="107" t="s">
        <v>374</v>
      </c>
      <c r="C26" s="150">
        <v>200</v>
      </c>
      <c r="D26" s="150"/>
      <c r="E26" s="150"/>
      <c r="F26" s="150">
        <f>SUM(C26:E26)</f>
        <v>200</v>
      </c>
    </row>
    <row r="27" spans="1:6" ht="15">
      <c r="A27" s="109" t="s">
        <v>375</v>
      </c>
      <c r="B27" s="107" t="s">
        <v>376</v>
      </c>
      <c r="C27" s="106">
        <v>1150</v>
      </c>
      <c r="D27" s="106"/>
      <c r="E27" s="106"/>
      <c r="F27" s="106">
        <f>SUM(C27:E27)</f>
        <v>1150</v>
      </c>
    </row>
    <row r="28" spans="1:6" ht="15">
      <c r="A28" s="109" t="s">
        <v>377</v>
      </c>
      <c r="B28" s="107" t="s">
        <v>378</v>
      </c>
      <c r="C28" s="106"/>
      <c r="D28" s="106"/>
      <c r="E28" s="106"/>
      <c r="F28" s="106"/>
    </row>
    <row r="29" spans="1:6" ht="15">
      <c r="A29" s="114" t="s">
        <v>9</v>
      </c>
      <c r="B29" s="111" t="s">
        <v>379</v>
      </c>
      <c r="C29" s="112">
        <f>SUM(C26:C28)</f>
        <v>1350</v>
      </c>
      <c r="D29" s="112"/>
      <c r="E29" s="112"/>
      <c r="F29" s="112">
        <f>SUM(F26:F28)</f>
        <v>1350</v>
      </c>
    </row>
    <row r="30" spans="1:6" ht="15">
      <c r="A30" s="109" t="s">
        <v>380</v>
      </c>
      <c r="B30" s="107" t="s">
        <v>381</v>
      </c>
      <c r="C30" s="106">
        <v>300</v>
      </c>
      <c r="D30" s="106"/>
      <c r="E30" s="106"/>
      <c r="F30" s="106">
        <f>SUM(C30:E30)</f>
        <v>300</v>
      </c>
    </row>
    <row r="31" spans="1:6" ht="15">
      <c r="A31" s="109" t="s">
        <v>382</v>
      </c>
      <c r="B31" s="107" t="s">
        <v>383</v>
      </c>
      <c r="C31" s="106">
        <v>200</v>
      </c>
      <c r="D31" s="106"/>
      <c r="E31" s="106"/>
      <c r="F31" s="106">
        <f>SUM(C31:E31)</f>
        <v>200</v>
      </c>
    </row>
    <row r="32" spans="1:6" ht="15" customHeight="1">
      <c r="A32" s="114" t="s">
        <v>96</v>
      </c>
      <c r="B32" s="111" t="s">
        <v>384</v>
      </c>
      <c r="C32" s="112">
        <f>SUM(C30:C31)</f>
        <v>500</v>
      </c>
      <c r="D32" s="112"/>
      <c r="E32" s="112"/>
      <c r="F32" s="112">
        <f>SUM(F30:F31)</f>
        <v>500</v>
      </c>
    </row>
    <row r="33" spans="1:6" ht="15">
      <c r="A33" s="109" t="s">
        <v>385</v>
      </c>
      <c r="B33" s="107" t="s">
        <v>386</v>
      </c>
      <c r="C33" s="106">
        <v>5000</v>
      </c>
      <c r="D33" s="106"/>
      <c r="E33" s="106"/>
      <c r="F33" s="106">
        <f>SUM(C33:E33)</f>
        <v>5000</v>
      </c>
    </row>
    <row r="34" spans="1:6" ht="15">
      <c r="A34" s="109" t="s">
        <v>387</v>
      </c>
      <c r="B34" s="107" t="s">
        <v>388</v>
      </c>
      <c r="C34" s="106"/>
      <c r="D34" s="106"/>
      <c r="E34" s="106"/>
      <c r="F34" s="106"/>
    </row>
    <row r="35" spans="1:6" ht="15">
      <c r="A35" s="109" t="s">
        <v>67</v>
      </c>
      <c r="B35" s="107" t="s">
        <v>389</v>
      </c>
      <c r="C35" s="106"/>
      <c r="D35" s="106"/>
      <c r="E35" s="106"/>
      <c r="F35" s="106">
        <f>SUM(C35:E35)</f>
        <v>0</v>
      </c>
    </row>
    <row r="36" spans="1:6" ht="15">
      <c r="A36" s="109" t="s">
        <v>390</v>
      </c>
      <c r="B36" s="107" t="s">
        <v>391</v>
      </c>
      <c r="C36" s="106">
        <v>900</v>
      </c>
      <c r="D36" s="106"/>
      <c r="E36" s="106"/>
      <c r="F36" s="106">
        <f>SUM(C36:E36)</f>
        <v>900</v>
      </c>
    </row>
    <row r="37" spans="1:6" ht="15">
      <c r="A37" s="118" t="s">
        <v>68</v>
      </c>
      <c r="B37" s="107" t="s">
        <v>392</v>
      </c>
      <c r="C37" s="106"/>
      <c r="D37" s="106"/>
      <c r="E37" s="106"/>
      <c r="F37" s="106"/>
    </row>
    <row r="38" spans="1:6" ht="15">
      <c r="A38" s="113" t="s">
        <v>393</v>
      </c>
      <c r="B38" s="107" t="s">
        <v>394</v>
      </c>
      <c r="C38" s="106">
        <v>50</v>
      </c>
      <c r="D38" s="106"/>
      <c r="E38" s="106"/>
      <c r="F38" s="106">
        <f>SUM(C38:E38)</f>
        <v>50</v>
      </c>
    </row>
    <row r="39" spans="1:6" ht="15">
      <c r="A39" s="109" t="s">
        <v>69</v>
      </c>
      <c r="B39" s="107" t="s">
        <v>395</v>
      </c>
      <c r="C39" s="106">
        <v>18000</v>
      </c>
      <c r="D39" s="106"/>
      <c r="E39" s="106"/>
      <c r="F39" s="106">
        <f>SUM(C39:E39)</f>
        <v>18000</v>
      </c>
    </row>
    <row r="40" spans="1:6" ht="15">
      <c r="A40" s="114" t="s">
        <v>10</v>
      </c>
      <c r="B40" s="111" t="s">
        <v>396</v>
      </c>
      <c r="C40" s="112">
        <f>SUM(C33:C39)</f>
        <v>23950</v>
      </c>
      <c r="D40" s="112"/>
      <c r="E40" s="112"/>
      <c r="F40" s="112">
        <f>SUM(F33:F39)</f>
        <v>23950</v>
      </c>
    </row>
    <row r="41" spans="1:6" ht="15">
      <c r="A41" s="109" t="s">
        <v>397</v>
      </c>
      <c r="B41" s="107" t="s">
        <v>398</v>
      </c>
      <c r="C41" s="106">
        <v>400</v>
      </c>
      <c r="D41" s="106"/>
      <c r="E41" s="106"/>
      <c r="F41" s="106">
        <f>SUM(C41:E41)</f>
        <v>400</v>
      </c>
    </row>
    <row r="42" spans="1:6" ht="15">
      <c r="A42" s="109" t="s">
        <v>399</v>
      </c>
      <c r="B42" s="107" t="s">
        <v>400</v>
      </c>
      <c r="C42" s="106"/>
      <c r="D42" s="106"/>
      <c r="E42" s="106"/>
      <c r="F42" s="106"/>
    </row>
    <row r="43" spans="1:6" ht="15">
      <c r="A43" s="114" t="s">
        <v>11</v>
      </c>
      <c r="B43" s="111" t="s">
        <v>401</v>
      </c>
      <c r="C43" s="112">
        <f>SUM(C41:C42)</f>
        <v>400</v>
      </c>
      <c r="D43" s="112"/>
      <c r="E43" s="112"/>
      <c r="F43" s="112">
        <f>SUM(C43:E43)</f>
        <v>400</v>
      </c>
    </row>
    <row r="44" spans="1:6" ht="15">
      <c r="A44" s="109" t="s">
        <v>402</v>
      </c>
      <c r="B44" s="107" t="s">
        <v>403</v>
      </c>
      <c r="C44" s="106">
        <v>3700</v>
      </c>
      <c r="D44" s="106"/>
      <c r="E44" s="106"/>
      <c r="F44" s="106">
        <f>SUM(C44:E44)</f>
        <v>3700</v>
      </c>
    </row>
    <row r="45" spans="1:6" ht="15">
      <c r="A45" s="109" t="s">
        <v>404</v>
      </c>
      <c r="B45" s="107" t="s">
        <v>405</v>
      </c>
      <c r="C45" s="106">
        <v>540</v>
      </c>
      <c r="D45" s="106"/>
      <c r="E45" s="106"/>
      <c r="F45" s="106"/>
    </row>
    <row r="46" spans="1:6" ht="15">
      <c r="A46" s="109" t="s">
        <v>70</v>
      </c>
      <c r="B46" s="107" t="s">
        <v>406</v>
      </c>
      <c r="C46" s="106"/>
      <c r="D46" s="106"/>
      <c r="E46" s="106"/>
      <c r="F46" s="106"/>
    </row>
    <row r="47" spans="1:6" ht="15">
      <c r="A47" s="109" t="s">
        <v>71</v>
      </c>
      <c r="B47" s="107" t="s">
        <v>407</v>
      </c>
      <c r="C47" s="106"/>
      <c r="D47" s="106"/>
      <c r="E47" s="106"/>
      <c r="F47" s="106"/>
    </row>
    <row r="48" spans="1:6" ht="15">
      <c r="A48" s="109" t="s">
        <v>408</v>
      </c>
      <c r="B48" s="107" t="s">
        <v>409</v>
      </c>
      <c r="C48" s="106">
        <v>60</v>
      </c>
      <c r="D48" s="106"/>
      <c r="E48" s="106"/>
      <c r="F48" s="106">
        <f>SUM(C48:E48)</f>
        <v>60</v>
      </c>
    </row>
    <row r="49" spans="1:6" ht="15.75" thickBot="1">
      <c r="A49" s="114" t="s">
        <v>12</v>
      </c>
      <c r="B49" s="111" t="s">
        <v>410</v>
      </c>
      <c r="C49" s="143">
        <f>SUM(C44:C48)</f>
        <v>4300</v>
      </c>
      <c r="D49" s="143"/>
      <c r="E49" s="143"/>
      <c r="F49" s="143">
        <f>SUM(C49:E49)</f>
        <v>4300</v>
      </c>
    </row>
    <row r="50" spans="1:6" ht="15.75" thickBot="1">
      <c r="A50" s="117" t="s">
        <v>13</v>
      </c>
      <c r="B50" s="116" t="s">
        <v>411</v>
      </c>
      <c r="C50" s="146">
        <f>C29+C32+C40+C43+C49</f>
        <v>30500</v>
      </c>
      <c r="D50" s="146"/>
      <c r="E50" s="151"/>
      <c r="F50" s="147">
        <f>SUM(C50:E50)</f>
        <v>30500</v>
      </c>
    </row>
    <row r="51" spans="1:6" ht="15">
      <c r="A51" s="119" t="s">
        <v>412</v>
      </c>
      <c r="B51" s="107" t="s">
        <v>413</v>
      </c>
      <c r="C51" s="150"/>
      <c r="D51" s="150"/>
      <c r="E51" s="150"/>
      <c r="F51" s="150"/>
    </row>
    <row r="52" spans="1:6" ht="15">
      <c r="A52" s="119" t="s">
        <v>14</v>
      </c>
      <c r="B52" s="107" t="s">
        <v>414</v>
      </c>
      <c r="C52" s="106"/>
      <c r="D52" s="106"/>
      <c r="E52" s="106"/>
      <c r="F52" s="106"/>
    </row>
    <row r="53" spans="1:6" ht="15">
      <c r="A53" s="120" t="s">
        <v>72</v>
      </c>
      <c r="B53" s="107" t="s">
        <v>415</v>
      </c>
      <c r="C53" s="106"/>
      <c r="D53" s="106"/>
      <c r="E53" s="106"/>
      <c r="F53" s="106"/>
    </row>
    <row r="54" spans="1:6" ht="15">
      <c r="A54" s="120" t="s">
        <v>73</v>
      </c>
      <c r="B54" s="107" t="s">
        <v>416</v>
      </c>
      <c r="C54" s="106"/>
      <c r="D54" s="106"/>
      <c r="E54" s="106"/>
      <c r="F54" s="106"/>
    </row>
    <row r="55" spans="1:6" ht="15">
      <c r="A55" s="120" t="s">
        <v>74</v>
      </c>
      <c r="B55" s="107" t="s">
        <v>417</v>
      </c>
      <c r="C55" s="106"/>
      <c r="D55" s="106"/>
      <c r="E55" s="106"/>
      <c r="F55" s="106"/>
    </row>
    <row r="56" spans="1:6" ht="15">
      <c r="A56" s="119" t="s">
        <v>75</v>
      </c>
      <c r="B56" s="107" t="s">
        <v>418</v>
      </c>
      <c r="C56" s="106"/>
      <c r="D56" s="106"/>
      <c r="E56" s="106"/>
      <c r="F56" s="106"/>
    </row>
    <row r="57" spans="1:6" ht="15">
      <c r="A57" s="119" t="s">
        <v>76</v>
      </c>
      <c r="B57" s="107" t="s">
        <v>419</v>
      </c>
      <c r="C57" s="106"/>
      <c r="D57" s="106"/>
      <c r="E57" s="106"/>
      <c r="F57" s="106"/>
    </row>
    <row r="58" spans="1:6" ht="15">
      <c r="A58" s="119" t="s">
        <v>77</v>
      </c>
      <c r="B58" s="107" t="s">
        <v>420</v>
      </c>
      <c r="C58" s="106"/>
      <c r="D58" s="106"/>
      <c r="E58" s="106"/>
      <c r="F58" s="106"/>
    </row>
    <row r="59" spans="1:6" ht="15">
      <c r="A59" s="121" t="s">
        <v>39</v>
      </c>
      <c r="B59" s="116" t="s">
        <v>421</v>
      </c>
      <c r="C59" s="106"/>
      <c r="D59" s="106"/>
      <c r="E59" s="106"/>
      <c r="F59" s="106"/>
    </row>
    <row r="60" spans="1:6" ht="15">
      <c r="A60" s="122" t="s">
        <v>78</v>
      </c>
      <c r="B60" s="107" t="s">
        <v>422</v>
      </c>
      <c r="C60" s="106"/>
      <c r="D60" s="106"/>
      <c r="E60" s="106"/>
      <c r="F60" s="106"/>
    </row>
    <row r="61" spans="1:6" ht="15">
      <c r="A61" s="122" t="s">
        <v>423</v>
      </c>
      <c r="B61" s="107" t="s">
        <v>424</v>
      </c>
      <c r="C61" s="106"/>
      <c r="D61" s="106"/>
      <c r="E61" s="106"/>
      <c r="F61" s="106"/>
    </row>
    <row r="62" spans="1:6" ht="15">
      <c r="A62" s="122" t="s">
        <v>425</v>
      </c>
      <c r="B62" s="107" t="s">
        <v>426</v>
      </c>
      <c r="C62" s="106"/>
      <c r="D62" s="106"/>
      <c r="E62" s="106"/>
      <c r="F62" s="106"/>
    </row>
    <row r="63" spans="1:6" ht="15">
      <c r="A63" s="122" t="s">
        <v>40</v>
      </c>
      <c r="B63" s="107" t="s">
        <v>427</v>
      </c>
      <c r="C63" s="106"/>
      <c r="D63" s="106"/>
      <c r="E63" s="106"/>
      <c r="F63" s="106"/>
    </row>
    <row r="64" spans="1:6" ht="15">
      <c r="A64" s="122" t="s">
        <v>79</v>
      </c>
      <c r="B64" s="107" t="s">
        <v>428</v>
      </c>
      <c r="C64" s="106"/>
      <c r="D64" s="106"/>
      <c r="E64" s="106"/>
      <c r="F64" s="106"/>
    </row>
    <row r="65" spans="1:6" ht="15">
      <c r="A65" s="122" t="s">
        <v>42</v>
      </c>
      <c r="B65" s="107" t="s">
        <v>429</v>
      </c>
      <c r="C65" s="106"/>
      <c r="D65" s="106"/>
      <c r="E65" s="106"/>
      <c r="F65" s="106"/>
    </row>
    <row r="66" spans="1:6" ht="15">
      <c r="A66" s="122" t="s">
        <v>80</v>
      </c>
      <c r="B66" s="107" t="s">
        <v>430</v>
      </c>
      <c r="C66" s="106"/>
      <c r="D66" s="106"/>
      <c r="E66" s="106"/>
      <c r="F66" s="106"/>
    </row>
    <row r="67" spans="1:6" ht="15">
      <c r="A67" s="122" t="s">
        <v>81</v>
      </c>
      <c r="B67" s="107" t="s">
        <v>431</v>
      </c>
      <c r="C67" s="106"/>
      <c r="D67" s="106"/>
      <c r="E67" s="106"/>
      <c r="F67" s="106"/>
    </row>
    <row r="68" spans="1:6" ht="15">
      <c r="A68" s="122" t="s">
        <v>432</v>
      </c>
      <c r="B68" s="107" t="s">
        <v>433</v>
      </c>
      <c r="C68" s="106"/>
      <c r="D68" s="106"/>
      <c r="E68" s="106"/>
      <c r="F68" s="106"/>
    </row>
    <row r="69" spans="1:6" ht="15">
      <c r="A69" s="123" t="s">
        <v>434</v>
      </c>
      <c r="B69" s="107" t="s">
        <v>435</v>
      </c>
      <c r="C69" s="106"/>
      <c r="D69" s="106"/>
      <c r="E69" s="106"/>
      <c r="F69" s="106"/>
    </row>
    <row r="70" spans="1:6" ht="15">
      <c r="A70" s="122" t="s">
        <v>82</v>
      </c>
      <c r="B70" s="107" t="s">
        <v>436</v>
      </c>
      <c r="C70" s="106"/>
      <c r="D70" s="106"/>
      <c r="E70" s="106"/>
      <c r="F70" s="106"/>
    </row>
    <row r="71" spans="1:6" ht="15">
      <c r="A71" s="123" t="s">
        <v>266</v>
      </c>
      <c r="B71" s="107" t="s">
        <v>437</v>
      </c>
      <c r="C71" s="106"/>
      <c r="D71" s="106"/>
      <c r="E71" s="106"/>
      <c r="F71" s="106"/>
    </row>
    <row r="72" spans="1:6" ht="15">
      <c r="A72" s="123" t="s">
        <v>267</v>
      </c>
      <c r="B72" s="107" t="s">
        <v>437</v>
      </c>
      <c r="C72" s="106"/>
      <c r="D72" s="106"/>
      <c r="E72" s="106"/>
      <c r="F72" s="106"/>
    </row>
    <row r="73" spans="1:6" ht="15">
      <c r="A73" s="121" t="s">
        <v>45</v>
      </c>
      <c r="B73" s="116" t="s">
        <v>438</v>
      </c>
      <c r="C73" s="106"/>
      <c r="D73" s="106"/>
      <c r="E73" s="106"/>
      <c r="F73" s="106"/>
    </row>
    <row r="74" spans="1:6" ht="15.75">
      <c r="A74" s="124" t="s">
        <v>212</v>
      </c>
      <c r="B74" s="116"/>
      <c r="C74" s="112">
        <f>C24+C25+C50+C59+C73</f>
        <v>51561</v>
      </c>
      <c r="D74" s="112"/>
      <c r="E74" s="112"/>
      <c r="F74" s="112">
        <f>SUM(C74:E74)</f>
        <v>51561</v>
      </c>
    </row>
    <row r="75" spans="1:6" ht="15">
      <c r="A75" s="125" t="s">
        <v>439</v>
      </c>
      <c r="B75" s="107" t="s">
        <v>440</v>
      </c>
      <c r="C75" s="106"/>
      <c r="D75" s="106"/>
      <c r="E75" s="106"/>
      <c r="F75" s="106"/>
    </row>
    <row r="76" spans="1:6" ht="15">
      <c r="A76" s="125" t="s">
        <v>83</v>
      </c>
      <c r="B76" s="107" t="s">
        <v>441</v>
      </c>
      <c r="C76" s="106"/>
      <c r="D76" s="106"/>
      <c r="E76" s="106"/>
      <c r="F76" s="106"/>
    </row>
    <row r="77" spans="1:6" ht="15">
      <c r="A77" s="125" t="s">
        <v>442</v>
      </c>
      <c r="B77" s="107" t="s">
        <v>443</v>
      </c>
      <c r="C77" s="106"/>
      <c r="D77" s="106"/>
      <c r="E77" s="106"/>
      <c r="F77" s="106"/>
    </row>
    <row r="78" spans="1:6" ht="15">
      <c r="A78" s="125" t="s">
        <v>444</v>
      </c>
      <c r="B78" s="107" t="s">
        <v>445</v>
      </c>
      <c r="C78" s="106"/>
      <c r="D78" s="106"/>
      <c r="E78" s="106"/>
      <c r="F78" s="106"/>
    </row>
    <row r="79" spans="1:6" ht="15">
      <c r="A79" s="113" t="s">
        <v>446</v>
      </c>
      <c r="B79" s="107" t="s">
        <v>447</v>
      </c>
      <c r="C79" s="106"/>
      <c r="D79" s="106"/>
      <c r="E79" s="106"/>
      <c r="F79" s="106"/>
    </row>
    <row r="80" spans="1:6" ht="15">
      <c r="A80" s="113" t="s">
        <v>448</v>
      </c>
      <c r="B80" s="107" t="s">
        <v>449</v>
      </c>
      <c r="C80" s="106"/>
      <c r="D80" s="106"/>
      <c r="E80" s="106"/>
      <c r="F80" s="106"/>
    </row>
    <row r="81" spans="1:6" ht="15">
      <c r="A81" s="113" t="s">
        <v>450</v>
      </c>
      <c r="B81" s="107" t="s">
        <v>451</v>
      </c>
      <c r="C81" s="106"/>
      <c r="D81" s="106"/>
      <c r="E81" s="106"/>
      <c r="F81" s="106"/>
    </row>
    <row r="82" spans="1:6" ht="15">
      <c r="A82" s="126" t="s">
        <v>47</v>
      </c>
      <c r="B82" s="116" t="s">
        <v>452</v>
      </c>
      <c r="C82" s="106"/>
      <c r="D82" s="106"/>
      <c r="E82" s="106"/>
      <c r="F82" s="106"/>
    </row>
    <row r="83" spans="1:6" ht="15">
      <c r="A83" s="119" t="s">
        <v>453</v>
      </c>
      <c r="B83" s="107" t="s">
        <v>454</v>
      </c>
      <c r="C83" s="106"/>
      <c r="D83" s="106"/>
      <c r="E83" s="106"/>
      <c r="F83" s="106"/>
    </row>
    <row r="84" spans="1:6" ht="15">
      <c r="A84" s="119" t="s">
        <v>455</v>
      </c>
      <c r="B84" s="107" t="s">
        <v>456</v>
      </c>
      <c r="C84" s="106"/>
      <c r="D84" s="106"/>
      <c r="E84" s="106"/>
      <c r="F84" s="106"/>
    </row>
    <row r="85" spans="1:6" ht="15">
      <c r="A85" s="119" t="s">
        <v>457</v>
      </c>
      <c r="B85" s="107" t="s">
        <v>458</v>
      </c>
      <c r="C85" s="106"/>
      <c r="D85" s="106"/>
      <c r="E85" s="106"/>
      <c r="F85" s="106"/>
    </row>
    <row r="86" spans="1:6" ht="15">
      <c r="A86" s="119" t="s">
        <v>459</v>
      </c>
      <c r="B86" s="107" t="s">
        <v>460</v>
      </c>
      <c r="C86" s="106"/>
      <c r="D86" s="106"/>
      <c r="E86" s="106"/>
      <c r="F86" s="106"/>
    </row>
    <row r="87" spans="1:6" ht="15">
      <c r="A87" s="121" t="s">
        <v>48</v>
      </c>
      <c r="B87" s="116" t="s">
        <v>461</v>
      </c>
      <c r="C87" s="106"/>
      <c r="D87" s="106"/>
      <c r="E87" s="106"/>
      <c r="F87" s="106"/>
    </row>
    <row r="88" spans="1:6" ht="15">
      <c r="A88" s="119" t="s">
        <v>462</v>
      </c>
      <c r="B88" s="107" t="s">
        <v>463</v>
      </c>
      <c r="C88" s="106"/>
      <c r="D88" s="106"/>
      <c r="E88" s="106"/>
      <c r="F88" s="106"/>
    </row>
    <row r="89" spans="1:6" ht="15">
      <c r="A89" s="119" t="s">
        <v>84</v>
      </c>
      <c r="B89" s="107" t="s">
        <v>464</v>
      </c>
      <c r="C89" s="106"/>
      <c r="D89" s="106"/>
      <c r="E89" s="106"/>
      <c r="F89" s="106"/>
    </row>
    <row r="90" spans="1:6" ht="15">
      <c r="A90" s="119" t="s">
        <v>85</v>
      </c>
      <c r="B90" s="107" t="s">
        <v>465</v>
      </c>
      <c r="C90" s="106"/>
      <c r="D90" s="106"/>
      <c r="E90" s="106"/>
      <c r="F90" s="106"/>
    </row>
    <row r="91" spans="1:6" ht="15">
      <c r="A91" s="119" t="s">
        <v>86</v>
      </c>
      <c r="B91" s="107" t="s">
        <v>466</v>
      </c>
      <c r="C91" s="106"/>
      <c r="D91" s="106"/>
      <c r="E91" s="106"/>
      <c r="F91" s="106"/>
    </row>
    <row r="92" spans="1:6" ht="15">
      <c r="A92" s="119" t="s">
        <v>87</v>
      </c>
      <c r="B92" s="107" t="s">
        <v>467</v>
      </c>
      <c r="C92" s="106"/>
      <c r="D92" s="106"/>
      <c r="E92" s="106"/>
      <c r="F92" s="106"/>
    </row>
    <row r="93" spans="1:6" ht="15">
      <c r="A93" s="119" t="s">
        <v>88</v>
      </c>
      <c r="B93" s="107" t="s">
        <v>468</v>
      </c>
      <c r="C93" s="106"/>
      <c r="D93" s="106"/>
      <c r="E93" s="106"/>
      <c r="F93" s="106"/>
    </row>
    <row r="94" spans="1:6" ht="15">
      <c r="A94" s="119" t="s">
        <v>469</v>
      </c>
      <c r="B94" s="107" t="s">
        <v>470</v>
      </c>
      <c r="C94" s="106"/>
      <c r="D94" s="106"/>
      <c r="E94" s="106"/>
      <c r="F94" s="106"/>
    </row>
    <row r="95" spans="1:6" ht="15">
      <c r="A95" s="119" t="s">
        <v>89</v>
      </c>
      <c r="B95" s="107" t="s">
        <v>471</v>
      </c>
      <c r="C95" s="106"/>
      <c r="D95" s="106"/>
      <c r="E95" s="106"/>
      <c r="F95" s="106"/>
    </row>
    <row r="96" spans="1:6" ht="15">
      <c r="A96" s="121" t="s">
        <v>49</v>
      </c>
      <c r="B96" s="116" t="s">
        <v>472</v>
      </c>
      <c r="C96" s="106"/>
      <c r="D96" s="106"/>
      <c r="E96" s="106"/>
      <c r="F96" s="106"/>
    </row>
    <row r="97" spans="1:6" ht="15.75">
      <c r="A97" s="124" t="s">
        <v>211</v>
      </c>
      <c r="B97" s="116"/>
      <c r="C97" s="106"/>
      <c r="D97" s="106"/>
      <c r="E97" s="106"/>
      <c r="F97" s="106"/>
    </row>
    <row r="98" spans="1:6" ht="15.75">
      <c r="A98" s="127" t="s">
        <v>97</v>
      </c>
      <c r="B98" s="128" t="s">
        <v>473</v>
      </c>
      <c r="C98" s="112">
        <f>SUM(C74:C97)</f>
        <v>51561</v>
      </c>
      <c r="D98" s="112"/>
      <c r="E98" s="112"/>
      <c r="F98" s="112">
        <f>SUM(C98:E98)</f>
        <v>51561</v>
      </c>
    </row>
    <row r="99" spans="1:25" ht="15">
      <c r="A99" s="119" t="s">
        <v>90</v>
      </c>
      <c r="B99" s="109" t="s">
        <v>474</v>
      </c>
      <c r="C99" s="119"/>
      <c r="D99" s="119"/>
      <c r="E99" s="119"/>
      <c r="F99" s="11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30"/>
      <c r="Y99" s="130"/>
    </row>
    <row r="100" spans="1:25" ht="15">
      <c r="A100" s="119" t="s">
        <v>477</v>
      </c>
      <c r="B100" s="109" t="s">
        <v>478</v>
      </c>
      <c r="C100" s="119"/>
      <c r="D100" s="119"/>
      <c r="E100" s="119"/>
      <c r="F100" s="11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30"/>
      <c r="Y100" s="130"/>
    </row>
    <row r="101" spans="1:25" ht="15">
      <c r="A101" s="119" t="s">
        <v>91</v>
      </c>
      <c r="B101" s="109" t="s">
        <v>479</v>
      </c>
      <c r="C101" s="119"/>
      <c r="D101" s="119"/>
      <c r="E101" s="119"/>
      <c r="F101" s="11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30"/>
      <c r="Y101" s="130"/>
    </row>
    <row r="102" spans="1:25" ht="15">
      <c r="A102" s="131" t="s">
        <v>54</v>
      </c>
      <c r="B102" s="114" t="s">
        <v>481</v>
      </c>
      <c r="C102" s="131"/>
      <c r="D102" s="131"/>
      <c r="E102" s="131"/>
      <c r="F102" s="131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0"/>
      <c r="Y102" s="130"/>
    </row>
    <row r="103" spans="1:25" ht="15">
      <c r="A103" s="133" t="s">
        <v>92</v>
      </c>
      <c r="B103" s="109" t="s">
        <v>482</v>
      </c>
      <c r="C103" s="133"/>
      <c r="D103" s="133"/>
      <c r="E103" s="133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0"/>
      <c r="Y103" s="130"/>
    </row>
    <row r="104" spans="1:25" ht="15">
      <c r="A104" s="133" t="s">
        <v>60</v>
      </c>
      <c r="B104" s="109" t="s">
        <v>485</v>
      </c>
      <c r="C104" s="133"/>
      <c r="D104" s="133"/>
      <c r="E104" s="133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0"/>
      <c r="Y104" s="130"/>
    </row>
    <row r="105" spans="1:25" ht="15">
      <c r="A105" s="119" t="s">
        <v>486</v>
      </c>
      <c r="B105" s="109" t="s">
        <v>487</v>
      </c>
      <c r="C105" s="119"/>
      <c r="D105" s="119"/>
      <c r="E105" s="119"/>
      <c r="F105" s="11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30"/>
      <c r="Y105" s="130"/>
    </row>
    <row r="106" spans="1:25" ht="15">
      <c r="A106" s="119" t="s">
        <v>93</v>
      </c>
      <c r="B106" s="109" t="s">
        <v>488</v>
      </c>
      <c r="C106" s="119"/>
      <c r="D106" s="119"/>
      <c r="E106" s="119"/>
      <c r="F106" s="11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30"/>
      <c r="Y106" s="130"/>
    </row>
    <row r="107" spans="1:25" ht="15">
      <c r="A107" s="135" t="s">
        <v>57</v>
      </c>
      <c r="B107" s="114" t="s">
        <v>489</v>
      </c>
      <c r="C107" s="135"/>
      <c r="D107" s="135"/>
      <c r="E107" s="135"/>
      <c r="F107" s="135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0"/>
      <c r="Y107" s="130"/>
    </row>
    <row r="108" spans="1:25" ht="15">
      <c r="A108" s="133" t="s">
        <v>490</v>
      </c>
      <c r="B108" s="109" t="s">
        <v>491</v>
      </c>
      <c r="C108" s="133"/>
      <c r="D108" s="133"/>
      <c r="E108" s="133"/>
      <c r="F108" s="133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0"/>
      <c r="Y108" s="130"/>
    </row>
    <row r="109" spans="1:25" ht="15">
      <c r="A109" s="133" t="s">
        <v>492</v>
      </c>
      <c r="B109" s="109" t="s">
        <v>493</v>
      </c>
      <c r="C109" s="133"/>
      <c r="D109" s="133"/>
      <c r="E109" s="133"/>
      <c r="F109" s="133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0"/>
      <c r="Y109" s="130"/>
    </row>
    <row r="110" spans="1:25" ht="15">
      <c r="A110" s="135" t="s">
        <v>494</v>
      </c>
      <c r="B110" s="114" t="s">
        <v>495</v>
      </c>
      <c r="C110" s="133"/>
      <c r="D110" s="133"/>
      <c r="E110" s="133"/>
      <c r="F110" s="133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0"/>
      <c r="Y110" s="130"/>
    </row>
    <row r="111" spans="1:25" ht="15">
      <c r="A111" s="133" t="s">
        <v>496</v>
      </c>
      <c r="B111" s="109" t="s">
        <v>497</v>
      </c>
      <c r="C111" s="133"/>
      <c r="D111" s="133"/>
      <c r="E111" s="133"/>
      <c r="F111" s="133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0"/>
      <c r="Y111" s="130"/>
    </row>
    <row r="112" spans="1:25" ht="15">
      <c r="A112" s="133" t="s">
        <v>498</v>
      </c>
      <c r="B112" s="109" t="s">
        <v>499</v>
      </c>
      <c r="C112" s="133"/>
      <c r="D112" s="133"/>
      <c r="E112" s="133"/>
      <c r="F112" s="133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0"/>
      <c r="Y112" s="130"/>
    </row>
    <row r="113" spans="1:25" ht="15">
      <c r="A113" s="133" t="s">
        <v>500</v>
      </c>
      <c r="B113" s="109" t="s">
        <v>501</v>
      </c>
      <c r="C113" s="133"/>
      <c r="D113" s="133"/>
      <c r="E113" s="133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0"/>
      <c r="Y113" s="130"/>
    </row>
    <row r="114" spans="1:25" ht="15">
      <c r="A114" s="137" t="s">
        <v>58</v>
      </c>
      <c r="B114" s="117" t="s">
        <v>502</v>
      </c>
      <c r="C114" s="135"/>
      <c r="D114" s="135"/>
      <c r="E114" s="135"/>
      <c r="F114" s="135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0"/>
      <c r="Y114" s="130"/>
    </row>
    <row r="115" spans="1:25" ht="15">
      <c r="A115" s="133" t="s">
        <v>503</v>
      </c>
      <c r="B115" s="109" t="s">
        <v>504</v>
      </c>
      <c r="C115" s="133"/>
      <c r="D115" s="133"/>
      <c r="E115" s="133"/>
      <c r="F115" s="133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0"/>
      <c r="Y115" s="130"/>
    </row>
    <row r="116" spans="1:25" ht="15">
      <c r="A116" s="119" t="s">
        <v>505</v>
      </c>
      <c r="B116" s="109" t="s">
        <v>506</v>
      </c>
      <c r="C116" s="119"/>
      <c r="D116" s="119"/>
      <c r="E116" s="119"/>
      <c r="F116" s="11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0"/>
      <c r="Y116" s="130"/>
    </row>
    <row r="117" spans="1:25" ht="15">
      <c r="A117" s="133" t="s">
        <v>94</v>
      </c>
      <c r="B117" s="109" t="s">
        <v>507</v>
      </c>
      <c r="C117" s="133"/>
      <c r="D117" s="133"/>
      <c r="E117" s="133"/>
      <c r="F117" s="133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0"/>
      <c r="Y117" s="130"/>
    </row>
    <row r="118" spans="1:25" ht="15">
      <c r="A118" s="133" t="s">
        <v>63</v>
      </c>
      <c r="B118" s="109" t="s">
        <v>508</v>
      </c>
      <c r="C118" s="133"/>
      <c r="D118" s="133"/>
      <c r="E118" s="133"/>
      <c r="F118" s="133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0"/>
      <c r="Y118" s="130"/>
    </row>
    <row r="119" spans="1:25" ht="15">
      <c r="A119" s="137" t="s">
        <v>64</v>
      </c>
      <c r="B119" s="117" t="s">
        <v>512</v>
      </c>
      <c r="C119" s="135"/>
      <c r="D119" s="135"/>
      <c r="E119" s="135"/>
      <c r="F119" s="135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0"/>
      <c r="Y119" s="130"/>
    </row>
    <row r="120" spans="1:25" ht="15">
      <c r="A120" s="119" t="s">
        <v>513</v>
      </c>
      <c r="B120" s="109" t="s">
        <v>514</v>
      </c>
      <c r="C120" s="119"/>
      <c r="D120" s="119"/>
      <c r="E120" s="119"/>
      <c r="F120" s="11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0"/>
      <c r="Y120" s="130"/>
    </row>
    <row r="121" spans="1:25" ht="15.75">
      <c r="A121" s="138" t="s">
        <v>98</v>
      </c>
      <c r="B121" s="139" t="s">
        <v>515</v>
      </c>
      <c r="C121" s="135"/>
      <c r="D121" s="135"/>
      <c r="E121" s="135"/>
      <c r="F121" s="135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0"/>
      <c r="Y121" s="130"/>
    </row>
    <row r="122" spans="1:25" ht="15.75">
      <c r="A122" s="140" t="s">
        <v>134</v>
      </c>
      <c r="B122" s="141"/>
      <c r="C122" s="112">
        <f>SUM(C98:C121)</f>
        <v>51561</v>
      </c>
      <c r="D122" s="112"/>
      <c r="E122" s="112"/>
      <c r="F122" s="112">
        <f>SUM(C122:E122)</f>
        <v>51561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5"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5"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5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5"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5"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5"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5"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5"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5"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5"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5"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5"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5"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</sheetData>
  <sheetProtection/>
  <mergeCells count="3">
    <mergeCell ref="A1:F1"/>
    <mergeCell ref="A2:F2"/>
    <mergeCell ref="E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20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18" t="s">
        <v>922</v>
      </c>
      <c r="B1" s="319"/>
      <c r="C1" s="319"/>
      <c r="D1" s="319"/>
      <c r="E1" s="319"/>
      <c r="F1" s="320"/>
    </row>
    <row r="2" spans="1:6" ht="21.75" customHeight="1">
      <c r="A2" s="313" t="s">
        <v>182</v>
      </c>
      <c r="B2" s="319"/>
      <c r="C2" s="319"/>
      <c r="D2" s="319"/>
      <c r="E2" s="319"/>
      <c r="F2" s="320"/>
    </row>
    <row r="3" ht="18">
      <c r="A3" s="51"/>
    </row>
    <row r="4" spans="1:5" ht="15">
      <c r="A4" s="4" t="s">
        <v>282</v>
      </c>
      <c r="E4" s="200" t="s">
        <v>682</v>
      </c>
    </row>
    <row r="5" spans="1:6" ht="45">
      <c r="A5" s="2" t="s">
        <v>336</v>
      </c>
      <c r="B5" s="3" t="s">
        <v>337</v>
      </c>
      <c r="C5" s="62" t="s">
        <v>213</v>
      </c>
      <c r="D5" s="62" t="s">
        <v>214</v>
      </c>
      <c r="E5" s="62" t="s">
        <v>215</v>
      </c>
      <c r="F5" s="83" t="s">
        <v>292</v>
      </c>
    </row>
    <row r="6" spans="1:6" ht="15">
      <c r="A6" s="30" t="s">
        <v>338</v>
      </c>
      <c r="B6" s="31" t="s">
        <v>339</v>
      </c>
      <c r="C6" s="86">
        <f>'kiadások önkormányzat'!C6+'kiadások hivatal'!C6+'kiadások egészségügy'!C6+'kiadások óvoda'!C6+'kiadások könyvtár'!C6+'kiadások kulturközpont'!C6</f>
        <v>250163</v>
      </c>
      <c r="D6" s="44"/>
      <c r="E6" s="44"/>
      <c r="F6" s="86">
        <f>SUM(C6:E6)</f>
        <v>250163</v>
      </c>
    </row>
    <row r="7" spans="1:6" ht="15">
      <c r="A7" s="30" t="s">
        <v>340</v>
      </c>
      <c r="B7" s="32" t="s">
        <v>341</v>
      </c>
      <c r="C7" s="86">
        <f>'kiadások önkormányzat'!C7+'kiadások hivatal'!C7+'kiadások egészségügy'!C7+'kiadások óvoda'!C7+'kiadások könyvtár'!C7+'kiadások kulturközpont'!C7</f>
        <v>13100</v>
      </c>
      <c r="D7" s="44"/>
      <c r="E7" s="44"/>
      <c r="F7" s="86">
        <f>SUM(C7:E7)</f>
        <v>13100</v>
      </c>
    </row>
    <row r="8" spans="1:6" ht="15">
      <c r="A8" s="30" t="s">
        <v>342</v>
      </c>
      <c r="B8" s="32" t="s">
        <v>343</v>
      </c>
      <c r="C8" s="86">
        <f>'kiadások önkormányzat'!C8+'kiadások hivatal'!C8+'kiadások egészségügy'!C8+'kiadások óvoda'!C8+'kiadások könyvtár'!C8+'kiadások kulturközpont'!C8</f>
        <v>290</v>
      </c>
      <c r="D8" s="44"/>
      <c r="E8" s="44"/>
      <c r="F8" s="86">
        <f>SUM(C8:E8)</f>
        <v>290</v>
      </c>
    </row>
    <row r="9" spans="1:6" ht="15">
      <c r="A9" s="33" t="s">
        <v>344</v>
      </c>
      <c r="B9" s="32" t="s">
        <v>345</v>
      </c>
      <c r="C9" s="86">
        <f>'kiadások önkormányzat'!C9+'kiadások hivatal'!C9+'kiadások egészségügy'!C9+'kiadások óvoda'!C9+'kiadások könyvtár'!C9+'kiadások kulturközpont'!C9</f>
        <v>575</v>
      </c>
      <c r="D9" s="44"/>
      <c r="E9" s="44"/>
      <c r="F9" s="86">
        <f>SUM(C9:E9)</f>
        <v>575</v>
      </c>
    </row>
    <row r="10" spans="1:6" ht="15">
      <c r="A10" s="33" t="s">
        <v>346</v>
      </c>
      <c r="B10" s="32" t="s">
        <v>347</v>
      </c>
      <c r="C10" s="86"/>
      <c r="D10" s="44"/>
      <c r="E10" s="44"/>
      <c r="F10" s="86"/>
    </row>
    <row r="11" spans="1:6" ht="15">
      <c r="A11" s="33" t="s">
        <v>348</v>
      </c>
      <c r="B11" s="32" t="s">
        <v>349</v>
      </c>
      <c r="C11" s="86">
        <f>'kiadások önkormányzat'!C11+'kiadások hivatal'!C11+'kiadások egészségügy'!C11+'kiadások óvoda'!C11+'kiadások könyvtár'!C11+'kiadások kulturközpont'!C11</f>
        <v>11675</v>
      </c>
      <c r="D11" s="44"/>
      <c r="E11" s="44"/>
      <c r="F11" s="86">
        <f>SUM(C11:E11)</f>
        <v>11675</v>
      </c>
    </row>
    <row r="12" spans="1:6" ht="15">
      <c r="A12" s="33" t="s">
        <v>350</v>
      </c>
      <c r="B12" s="32" t="s">
        <v>351</v>
      </c>
      <c r="C12" s="86">
        <f>'kiadások önkormányzat'!C12+'kiadások hivatal'!C12+'kiadások egészségügy'!C12+'kiadások óvoda'!C12+'kiadások könyvtár'!C12+'kiadások kulturközpont'!C12</f>
        <v>7773</v>
      </c>
      <c r="D12" s="44"/>
      <c r="E12" s="44"/>
      <c r="F12" s="86">
        <f>SUM(C12:E12)</f>
        <v>7773</v>
      </c>
    </row>
    <row r="13" spans="1:6" ht="15">
      <c r="A13" s="33" t="s">
        <v>352</v>
      </c>
      <c r="B13" s="32" t="s">
        <v>353</v>
      </c>
      <c r="C13" s="86"/>
      <c r="D13" s="44"/>
      <c r="E13" s="44"/>
      <c r="F13" s="86"/>
    </row>
    <row r="14" spans="1:6" ht="15">
      <c r="A14" s="5" t="s">
        <v>354</v>
      </c>
      <c r="B14" s="32" t="s">
        <v>355</v>
      </c>
      <c r="C14" s="86">
        <f>'kiadások önkormányzat'!C14+'kiadások hivatal'!C14+'kiadások egészségügy'!C14+'kiadások óvoda'!C14+'kiadások könyvtár'!C14+'kiadások kulturközpont'!C14</f>
        <v>1547</v>
      </c>
      <c r="D14" s="44"/>
      <c r="E14" s="44"/>
      <c r="F14" s="86">
        <f>SUM(C14:E14)</f>
        <v>1547</v>
      </c>
    </row>
    <row r="15" spans="1:6" ht="15">
      <c r="A15" s="5" t="s">
        <v>356</v>
      </c>
      <c r="B15" s="32" t="s">
        <v>357</v>
      </c>
      <c r="C15" s="86"/>
      <c r="D15" s="44"/>
      <c r="E15" s="44"/>
      <c r="F15" s="86"/>
    </row>
    <row r="16" spans="1:6" ht="15">
      <c r="A16" s="5" t="s">
        <v>358</v>
      </c>
      <c r="B16" s="32" t="s">
        <v>359</v>
      </c>
      <c r="C16" s="86"/>
      <c r="D16" s="44"/>
      <c r="E16" s="44"/>
      <c r="F16" s="86"/>
    </row>
    <row r="17" spans="1:6" ht="15">
      <c r="A17" s="5" t="s">
        <v>360</v>
      </c>
      <c r="B17" s="32" t="s">
        <v>361</v>
      </c>
      <c r="C17" s="86"/>
      <c r="D17" s="44"/>
      <c r="E17" s="44"/>
      <c r="F17" s="86"/>
    </row>
    <row r="18" spans="1:6" ht="15">
      <c r="A18" s="5" t="s">
        <v>65</v>
      </c>
      <c r="B18" s="32" t="s">
        <v>362</v>
      </c>
      <c r="C18" s="86">
        <f>'kiadások önkormányzat'!C18+'kiadások hivatal'!C18+'kiadások egészségügy'!C18+'kiadások óvoda'!C18+'kiadások könyvtár'!C18+'kiadások kulturközpont'!C18</f>
        <v>1612</v>
      </c>
      <c r="D18" s="85"/>
      <c r="E18" s="85"/>
      <c r="F18" s="86">
        <f>SUM(C18:E18)</f>
        <v>1612</v>
      </c>
    </row>
    <row r="19" spans="1:6" ht="15">
      <c r="A19" s="34" t="s">
        <v>7</v>
      </c>
      <c r="B19" s="35" t="s">
        <v>363</v>
      </c>
      <c r="C19" s="85">
        <f>SUM(C6:C18)</f>
        <v>286735</v>
      </c>
      <c r="D19" s="45"/>
      <c r="E19" s="45"/>
      <c r="F19" s="45">
        <f aca="true" t="shared" si="0" ref="F19:F27">SUM(C19:E19)</f>
        <v>286735</v>
      </c>
    </row>
    <row r="20" spans="1:6" ht="15">
      <c r="A20" s="5" t="s">
        <v>364</v>
      </c>
      <c r="B20" s="32" t="s">
        <v>365</v>
      </c>
      <c r="C20" s="86">
        <f>'kiadások önkormányzat'!C20+'kiadások hivatal'!C20+'kiadások egészségügy'!C20+'kiadások óvoda'!C20+'kiadások könyvtár'!C20+'kiadások kulturközpont'!C20</f>
        <v>21031</v>
      </c>
      <c r="D20" s="44"/>
      <c r="E20" s="44"/>
      <c r="F20" s="86">
        <f t="shared" si="0"/>
        <v>21031</v>
      </c>
    </row>
    <row r="21" spans="1:6" ht="15">
      <c r="A21" s="5" t="s">
        <v>366</v>
      </c>
      <c r="B21" s="32" t="s">
        <v>367</v>
      </c>
      <c r="C21" s="86">
        <f>'kiadások önkormányzat'!C21+'kiadások hivatal'!C21+'kiadások egészségügy'!C21+'kiadások óvoda'!C21+'kiadások könyvtár'!C21+'kiadások kulturközpont'!C21</f>
        <v>13924</v>
      </c>
      <c r="D21" s="86">
        <f>'kiadások önkormányzat'!D21+'kiadások hivatal'!D21+'kiadások egészségügy'!D21+'kiadások óvoda'!D21+'kiadások könyvtár'!D21+'kiadások kulturközpont'!D21</f>
        <v>2600</v>
      </c>
      <c r="E21" s="44"/>
      <c r="F21" s="86">
        <f t="shared" si="0"/>
        <v>16524</v>
      </c>
    </row>
    <row r="22" spans="1:6" ht="15">
      <c r="A22" s="6" t="s">
        <v>368</v>
      </c>
      <c r="B22" s="32" t="s">
        <v>369</v>
      </c>
      <c r="C22" s="86">
        <f>'kiadások önkormányzat'!C22+'kiadások hivatal'!C22+'kiadások egészségügy'!C22+'kiadások óvoda'!C22+'kiadások könyvtár'!C22+'kiadások kulturközpont'!C22</f>
        <v>2730</v>
      </c>
      <c r="D22" s="44"/>
      <c r="E22" s="44"/>
      <c r="F22" s="86">
        <f t="shared" si="0"/>
        <v>2730</v>
      </c>
    </row>
    <row r="23" spans="1:6" ht="15">
      <c r="A23" s="7" t="s">
        <v>8</v>
      </c>
      <c r="B23" s="35" t="s">
        <v>370</v>
      </c>
      <c r="C23" s="85">
        <f>SUM(C20:C22)</f>
        <v>37685</v>
      </c>
      <c r="D23" s="85">
        <f>D20+D21+D22</f>
        <v>2600</v>
      </c>
      <c r="E23" s="85"/>
      <c r="F23" s="85">
        <f t="shared" si="0"/>
        <v>40285</v>
      </c>
    </row>
    <row r="24" spans="1:6" ht="15">
      <c r="A24" s="54" t="s">
        <v>95</v>
      </c>
      <c r="B24" s="55" t="s">
        <v>371</v>
      </c>
      <c r="C24" s="85">
        <f>C19+C23</f>
        <v>324420</v>
      </c>
      <c r="D24" s="85">
        <f>D19+D23</f>
        <v>2600</v>
      </c>
      <c r="E24" s="85"/>
      <c r="F24" s="85">
        <f t="shared" si="0"/>
        <v>327020</v>
      </c>
    </row>
    <row r="25" spans="1:6" ht="15">
      <c r="A25" s="41" t="s">
        <v>66</v>
      </c>
      <c r="B25" s="55" t="s">
        <v>372</v>
      </c>
      <c r="C25" s="85">
        <f>'kiadások önkormányzat'!C25+'kiadások hivatal'!C25+'kiadások egészségügy'!C25+'kiadások óvoda'!C25+'kiadások könyvtár'!C25+'kiadások kulturközpont'!C25</f>
        <v>56607</v>
      </c>
      <c r="D25" s="85">
        <f>'kiadások önkormányzat'!D25+'kiadások hivatal'!D25+'kiadások egészségügy'!D25+'kiadások óvoda'!D25+'kiadások könyvtár'!D25+'kiadások kulturközpont'!D25</f>
        <v>410</v>
      </c>
      <c r="E25" s="85"/>
      <c r="F25" s="85">
        <f t="shared" si="0"/>
        <v>57017</v>
      </c>
    </row>
    <row r="26" spans="1:6" ht="15">
      <c r="A26" s="5" t="s">
        <v>373</v>
      </c>
      <c r="B26" s="32" t="s">
        <v>374</v>
      </c>
      <c r="C26" s="86">
        <f>'kiadások önkormányzat'!C26+'kiadások hivatal'!C26+'kiadások egészségügy'!C26+'kiadások óvoda'!C26+'kiadások könyvtár'!C26+'kiadások kulturközpont'!C26</f>
        <v>3050</v>
      </c>
      <c r="D26" s="86">
        <f>'kiadások önkormányzat'!D26+'kiadások hivatal'!D26+'kiadások egészségügy'!D26+'kiadások óvoda'!D26+'kiadások könyvtár'!D26+'kiadások kulturközpont'!D26</f>
        <v>0</v>
      </c>
      <c r="E26" s="44"/>
      <c r="F26" s="86">
        <f t="shared" si="0"/>
        <v>3050</v>
      </c>
    </row>
    <row r="27" spans="1:6" ht="15">
      <c r="A27" s="5" t="s">
        <v>375</v>
      </c>
      <c r="B27" s="32" t="s">
        <v>376</v>
      </c>
      <c r="C27" s="86">
        <f>'kiadások önkormányzat'!C27+'kiadások hivatal'!C27+'kiadások egészségügy'!C27+'kiadások óvoda'!C27+'kiadások könyvtár'!C27+'kiadások kulturközpont'!C27</f>
        <v>15950</v>
      </c>
      <c r="D27" s="86">
        <f>'kiadások önkormányzat'!D27+'kiadások hivatal'!D27+'kiadások egészségügy'!D27+'kiadások óvoda'!D27+'kiadások könyvtár'!D27+'kiadások kulturközpont'!D27</f>
        <v>2800</v>
      </c>
      <c r="E27" s="44"/>
      <c r="F27" s="86">
        <f t="shared" si="0"/>
        <v>18750</v>
      </c>
    </row>
    <row r="28" spans="1:6" ht="15">
      <c r="A28" s="5" t="s">
        <v>377</v>
      </c>
      <c r="B28" s="32" t="s">
        <v>378</v>
      </c>
      <c r="C28" s="86">
        <f>'kiadások önkormányzat'!C28+'kiadások hivatal'!C28+'kiadások egészségügy'!C28+'kiadások óvoda'!C28+'kiadások könyvtár'!C28+'kiadások kulturközpont'!C28</f>
        <v>0</v>
      </c>
      <c r="D28" s="86">
        <f>'kiadások önkormányzat'!D28+'kiadások hivatal'!D28+'kiadások egészségügy'!D28+'kiadások óvoda'!D28+'kiadások könyvtár'!D28+'kiadások kulturközpont'!D28</f>
        <v>0</v>
      </c>
      <c r="E28" s="44"/>
      <c r="F28" s="86"/>
    </row>
    <row r="29" spans="1:6" ht="15">
      <c r="A29" s="7" t="s">
        <v>9</v>
      </c>
      <c r="B29" s="35" t="s">
        <v>379</v>
      </c>
      <c r="C29" s="85">
        <f>SUM(C26:C28)</f>
        <v>19000</v>
      </c>
      <c r="D29" s="85">
        <f>SUM(D26:D28)</f>
        <v>2800</v>
      </c>
      <c r="E29" s="85"/>
      <c r="F29" s="85">
        <f aca="true" t="shared" si="1" ref="F29:F46">SUM(C29:E29)</f>
        <v>21800</v>
      </c>
    </row>
    <row r="30" spans="1:6" ht="15">
      <c r="A30" s="5" t="s">
        <v>380</v>
      </c>
      <c r="B30" s="32" t="s">
        <v>381</v>
      </c>
      <c r="C30" s="86">
        <f>'kiadások önkormányzat'!C30+'kiadások hivatal'!C30+'kiadások egészségügy'!C30+'kiadások óvoda'!C30+'kiadások könyvtár'!C30+'kiadások kulturközpont'!C30</f>
        <v>6180</v>
      </c>
      <c r="D30" s="86">
        <f>'kiadások önkormányzat'!D30+'kiadások hivatal'!D30+'kiadások egészségügy'!D30+'kiadások óvoda'!D30+'kiadások könyvtár'!D30+'kiadások kulturközpont'!D30</f>
        <v>20</v>
      </c>
      <c r="E30" s="44"/>
      <c r="F30" s="86">
        <f t="shared" si="1"/>
        <v>6200</v>
      </c>
    </row>
    <row r="31" spans="1:6" ht="15">
      <c r="A31" s="5" t="s">
        <v>382</v>
      </c>
      <c r="B31" s="32" t="s">
        <v>383</v>
      </c>
      <c r="C31" s="86">
        <f>'kiadások önkormányzat'!C31+'kiadások hivatal'!C31+'kiadások egészségügy'!C31+'kiadások óvoda'!C31+'kiadások könyvtár'!C31+'kiadások kulturközpont'!C31</f>
        <v>2210</v>
      </c>
      <c r="D31" s="86">
        <f>'kiadások önkormányzat'!D31+'kiadások hivatal'!D31+'kiadások egészségügy'!D31+'kiadások óvoda'!D31+'kiadások könyvtár'!D31+'kiadások kulturközpont'!D31</f>
        <v>50</v>
      </c>
      <c r="E31" s="44"/>
      <c r="F31" s="86">
        <f t="shared" si="1"/>
        <v>2260</v>
      </c>
    </row>
    <row r="32" spans="1:6" ht="15" customHeight="1">
      <c r="A32" s="7" t="s">
        <v>96</v>
      </c>
      <c r="B32" s="35" t="s">
        <v>384</v>
      </c>
      <c r="C32" s="85">
        <f>SUM(C30:C31)</f>
        <v>8390</v>
      </c>
      <c r="D32" s="85">
        <f>SUM(D30:D31)</f>
        <v>70</v>
      </c>
      <c r="E32" s="85"/>
      <c r="F32" s="85">
        <f t="shared" si="1"/>
        <v>8460</v>
      </c>
    </row>
    <row r="33" spans="1:6" ht="15">
      <c r="A33" s="5" t="s">
        <v>385</v>
      </c>
      <c r="B33" s="32" t="s">
        <v>386</v>
      </c>
      <c r="C33" s="86">
        <f>'kiadások önkormányzat'!C33+'kiadások hivatal'!C33+'kiadások egészségügy'!C33+'kiadások óvoda'!C33+'kiadások könyvtár'!C33+'kiadások kulturközpont'!C33</f>
        <v>39210</v>
      </c>
      <c r="D33" s="86">
        <f>'kiadások önkormányzat'!D33+'kiadások hivatal'!D33+'kiadások egészségügy'!D33+'kiadások óvoda'!D33+'kiadások könyvtár'!D33+'kiadások kulturközpont'!D33</f>
        <v>2000</v>
      </c>
      <c r="E33" s="44"/>
      <c r="F33" s="86">
        <f t="shared" si="1"/>
        <v>41210</v>
      </c>
    </row>
    <row r="34" spans="1:6" ht="15">
      <c r="A34" s="5" t="s">
        <v>387</v>
      </c>
      <c r="B34" s="32" t="s">
        <v>388</v>
      </c>
      <c r="C34" s="86">
        <f>'kiadások önkormányzat'!C34+'kiadások hivatal'!C34+'kiadások egészségügy'!C34+'kiadások óvoda'!C34+'kiadások könyvtár'!C34+'kiadások kulturközpont'!C34</f>
        <v>41698</v>
      </c>
      <c r="D34" s="86"/>
      <c r="E34" s="44"/>
      <c r="F34" s="86">
        <f t="shared" si="1"/>
        <v>41698</v>
      </c>
    </row>
    <row r="35" spans="1:6" ht="15">
      <c r="A35" s="5" t="s">
        <v>67</v>
      </c>
      <c r="B35" s="32" t="s">
        <v>389</v>
      </c>
      <c r="C35" s="86">
        <f>'kiadások önkormányzat'!C35+'kiadások hivatal'!C35+'kiadások egészségügy'!C35+'kiadások óvoda'!C35+'kiadások könyvtár'!C35+'kiadások kulturközpont'!C35</f>
        <v>190</v>
      </c>
      <c r="D35" s="86">
        <f>'kiadások önkormányzat'!D35+'kiadások hivatal'!D35+'kiadások egészségügy'!D35+'kiadások óvoda'!D35+'kiadások könyvtár'!D35+'kiadások kulturközpont'!D35</f>
        <v>600</v>
      </c>
      <c r="E35" s="44"/>
      <c r="F35" s="86">
        <f t="shared" si="1"/>
        <v>790</v>
      </c>
    </row>
    <row r="36" spans="1:6" ht="15">
      <c r="A36" s="5" t="s">
        <v>390</v>
      </c>
      <c r="B36" s="32" t="s">
        <v>391</v>
      </c>
      <c r="C36" s="86">
        <f>'kiadások önkormányzat'!C36+'kiadások hivatal'!C36+'kiadások egészségügy'!C36+'kiadások óvoda'!C36+'kiadások könyvtár'!C36+'kiadások kulturközpont'!C36</f>
        <v>23920</v>
      </c>
      <c r="D36" s="86">
        <f>'kiadások önkormányzat'!D36+'kiadások hivatal'!D36+'kiadások egészségügy'!D36+'kiadások óvoda'!D36+'kiadások könyvtár'!D36+'kiadások kulturközpont'!D36</f>
        <v>2500</v>
      </c>
      <c r="E36" s="44"/>
      <c r="F36" s="86">
        <f t="shared" si="1"/>
        <v>26420</v>
      </c>
    </row>
    <row r="37" spans="1:6" ht="15">
      <c r="A37" s="10" t="s">
        <v>68</v>
      </c>
      <c r="B37" s="32" t="s">
        <v>392</v>
      </c>
      <c r="C37" s="86">
        <f>'kiadások önkormányzat'!C37+'kiadások hivatal'!C37+'kiadások egészségügy'!C37+'kiadások óvoda'!C37+'kiadások könyvtár'!C37+'kiadások kulturközpont'!C37</f>
        <v>0</v>
      </c>
      <c r="D37" s="86"/>
      <c r="E37" s="44"/>
      <c r="F37" s="86">
        <f t="shared" si="1"/>
        <v>0</v>
      </c>
    </row>
    <row r="38" spans="1:6" ht="15">
      <c r="A38" s="6" t="s">
        <v>393</v>
      </c>
      <c r="B38" s="32" t="s">
        <v>394</v>
      </c>
      <c r="C38" s="86">
        <f>'kiadások önkormányzat'!C38+'kiadások hivatal'!C38+'kiadások egészségügy'!C38+'kiadások óvoda'!C38+'kiadások könyvtár'!C38+'kiadások kulturközpont'!C38</f>
        <v>49838</v>
      </c>
      <c r="D38" s="86">
        <f>'kiadások önkormányzat'!D38+'kiadások hivatal'!D38+'kiadások egészségügy'!D38+'kiadások óvoda'!D38+'kiadások könyvtár'!D38+'kiadások kulturközpont'!D38</f>
        <v>0</v>
      </c>
      <c r="E38" s="44"/>
      <c r="F38" s="86">
        <f t="shared" si="1"/>
        <v>49838</v>
      </c>
    </row>
    <row r="39" spans="1:6" ht="15">
      <c r="A39" s="5" t="s">
        <v>69</v>
      </c>
      <c r="B39" s="32" t="s">
        <v>395</v>
      </c>
      <c r="C39" s="86">
        <f>'kiadások önkormányzat'!C39+'kiadások hivatal'!C39+'kiadások egészségügy'!C39+'kiadások óvoda'!C39+'kiadások könyvtár'!C39+'kiadások kulturközpont'!C39</f>
        <v>81447</v>
      </c>
      <c r="D39" s="86">
        <f>'kiadások önkormányzat'!D39+'kiadások hivatal'!D39+'kiadások egészségügy'!D39+'kiadások óvoda'!D39+'kiadások könyvtár'!D39+'kiadások kulturközpont'!D39</f>
        <v>6000</v>
      </c>
      <c r="E39" s="44"/>
      <c r="F39" s="86">
        <f t="shared" si="1"/>
        <v>87447</v>
      </c>
    </row>
    <row r="40" spans="1:6" ht="15">
      <c r="A40" s="7" t="s">
        <v>10</v>
      </c>
      <c r="B40" s="35" t="s">
        <v>396</v>
      </c>
      <c r="C40" s="85">
        <f>SUM(C33:C39)</f>
        <v>236303</v>
      </c>
      <c r="D40" s="85">
        <f>SUM(D33:D39)</f>
        <v>11100</v>
      </c>
      <c r="E40" s="85"/>
      <c r="F40" s="85">
        <f t="shared" si="1"/>
        <v>247403</v>
      </c>
    </row>
    <row r="41" spans="1:6" ht="15">
      <c r="A41" s="5" t="s">
        <v>397</v>
      </c>
      <c r="B41" s="32" t="s">
        <v>398</v>
      </c>
      <c r="C41" s="86">
        <f>'kiadások önkormányzat'!C41+'kiadások hivatal'!C41+'kiadások egészségügy'!C41+'kiadások óvoda'!C41+'kiadások könyvtár'!C41+'kiadások kulturközpont'!C41</f>
        <v>1603</v>
      </c>
      <c r="D41" s="86"/>
      <c r="E41" s="44"/>
      <c r="F41" s="86">
        <f t="shared" si="1"/>
        <v>1603</v>
      </c>
    </row>
    <row r="42" spans="1:6" ht="15">
      <c r="A42" s="5" t="s">
        <v>399</v>
      </c>
      <c r="B42" s="32" t="s">
        <v>400</v>
      </c>
      <c r="C42" s="86">
        <f>'kiadások önkormányzat'!C42+'kiadások hivatal'!C42+'kiadások egészségügy'!C42+'kiadások óvoda'!C42+'kiadások könyvtár'!C42+'kiadások kulturközpont'!C42</f>
        <v>0</v>
      </c>
      <c r="D42" s="86"/>
      <c r="E42" s="44"/>
      <c r="F42" s="86">
        <f t="shared" si="1"/>
        <v>0</v>
      </c>
    </row>
    <row r="43" spans="1:6" ht="15">
      <c r="A43" s="7" t="s">
        <v>11</v>
      </c>
      <c r="B43" s="35" t="s">
        <v>401</v>
      </c>
      <c r="C43" s="85">
        <f>SUM(C41:C42)</f>
        <v>1603</v>
      </c>
      <c r="D43" s="85">
        <f>SUM(D41:D42)</f>
        <v>0</v>
      </c>
      <c r="E43" s="85"/>
      <c r="F43" s="85">
        <f t="shared" si="1"/>
        <v>1603</v>
      </c>
    </row>
    <row r="44" spans="1:6" ht="15">
      <c r="A44" s="5" t="s">
        <v>402</v>
      </c>
      <c r="B44" s="32" t="s">
        <v>403</v>
      </c>
      <c r="C44" s="86">
        <f>'kiadások önkormányzat'!C44+'kiadások hivatal'!C44+'kiadások egészségügy'!C44+'kiadások óvoda'!C44+'kiadások könyvtár'!C44+'kiadások kulturközpont'!C44</f>
        <v>50249</v>
      </c>
      <c r="D44" s="86">
        <f>'kiadások önkormányzat'!D44+'kiadások hivatal'!D44+'kiadások egészségügy'!D44+'kiadások óvoda'!D44+'kiadások könyvtár'!D44+'kiadások kulturközpont'!D44</f>
        <v>3100</v>
      </c>
      <c r="E44" s="44"/>
      <c r="F44" s="86">
        <f t="shared" si="1"/>
        <v>53349</v>
      </c>
    </row>
    <row r="45" spans="1:6" ht="15">
      <c r="A45" s="5" t="s">
        <v>404</v>
      </c>
      <c r="B45" s="32" t="s">
        <v>405</v>
      </c>
      <c r="C45" s="86">
        <f>'kiadások önkormányzat'!C45+'kiadások hivatal'!C45+'kiadások egészségügy'!C45+'kiadások óvoda'!C45+'kiadások könyvtár'!C45+'kiadások kulturközpont'!C45</f>
        <v>11822</v>
      </c>
      <c r="D45" s="86">
        <f>'kiadások önkormányzat'!D45+'kiadások hivatal'!D45+'kiadások egészségügy'!D45+'kiadások óvoda'!D45+'kiadások könyvtár'!D45+'kiadások kulturközpont'!D45</f>
        <v>1350</v>
      </c>
      <c r="E45" s="44"/>
      <c r="F45" s="86">
        <f t="shared" si="1"/>
        <v>13172</v>
      </c>
    </row>
    <row r="46" spans="1:6" ht="15">
      <c r="A46" s="5" t="s">
        <v>70</v>
      </c>
      <c r="B46" s="32" t="s">
        <v>406</v>
      </c>
      <c r="C46" s="86">
        <f>'kiadások önkormányzat'!C46+'kiadások hivatal'!C46+'kiadások egészségügy'!C46+'kiadások óvoda'!C46+'kiadások könyvtár'!C46+'kiadások kulturközpont'!C46</f>
        <v>600</v>
      </c>
      <c r="D46" s="86"/>
      <c r="E46" s="44"/>
      <c r="F46" s="86">
        <f t="shared" si="1"/>
        <v>600</v>
      </c>
    </row>
    <row r="47" spans="1:6" ht="15">
      <c r="A47" s="5" t="s">
        <v>71</v>
      </c>
      <c r="B47" s="32" t="s">
        <v>407</v>
      </c>
      <c r="C47" s="86">
        <f>'kiadások önkormányzat'!C47+'kiadások hivatal'!C47+'kiadások egészségügy'!C47+'kiadások óvoda'!C47+'kiadások könyvtár'!C47+'kiadások kulturközpont'!C47</f>
        <v>0</v>
      </c>
      <c r="D47" s="86"/>
      <c r="E47" s="44"/>
      <c r="F47" s="86"/>
    </row>
    <row r="48" spans="1:6" ht="15">
      <c r="A48" s="5" t="s">
        <v>408</v>
      </c>
      <c r="B48" s="32" t="s">
        <v>409</v>
      </c>
      <c r="C48" s="86">
        <f>'kiadások önkormányzat'!C48+'kiadások hivatal'!C48+'kiadások egészségügy'!C48+'kiadások óvoda'!C48+'kiadások könyvtár'!C48+'kiadások kulturközpont'!C48</f>
        <v>3420</v>
      </c>
      <c r="D48" s="86"/>
      <c r="E48" s="44"/>
      <c r="F48" s="86">
        <f>SUM(C48:E48)</f>
        <v>3420</v>
      </c>
    </row>
    <row r="49" spans="1:6" ht="15">
      <c r="A49" s="7" t="s">
        <v>12</v>
      </c>
      <c r="B49" s="35" t="s">
        <v>410</v>
      </c>
      <c r="C49" s="85">
        <f>SUM(C44:C48)</f>
        <v>66091</v>
      </c>
      <c r="D49" s="85">
        <f>SUM(D44:D48)</f>
        <v>4450</v>
      </c>
      <c r="E49" s="85"/>
      <c r="F49" s="85">
        <f>SUM(C49:E49)</f>
        <v>70541</v>
      </c>
    </row>
    <row r="50" spans="1:6" ht="15">
      <c r="A50" s="41" t="s">
        <v>13</v>
      </c>
      <c r="B50" s="55" t="s">
        <v>411</v>
      </c>
      <c r="C50" s="85">
        <f>C29+C32+C40+C43+C49</f>
        <v>331387</v>
      </c>
      <c r="D50" s="85">
        <f>D29+D32+D40+D43+D49</f>
        <v>18420</v>
      </c>
      <c r="E50" s="85"/>
      <c r="F50" s="85">
        <f>SUM(C50:E50)</f>
        <v>349807</v>
      </c>
    </row>
    <row r="51" spans="1:6" ht="15">
      <c r="A51" s="13" t="s">
        <v>412</v>
      </c>
      <c r="B51" s="32" t="s">
        <v>413</v>
      </c>
      <c r="C51" s="86"/>
      <c r="D51" s="44"/>
      <c r="E51" s="44"/>
      <c r="F51" s="86"/>
    </row>
    <row r="52" spans="1:6" ht="15">
      <c r="A52" s="13" t="s">
        <v>14</v>
      </c>
      <c r="B52" s="32" t="s">
        <v>414</v>
      </c>
      <c r="C52" s="86"/>
      <c r="D52" s="44"/>
      <c r="E52" s="44"/>
      <c r="F52" s="86"/>
    </row>
    <row r="53" spans="1:6" ht="15">
      <c r="A53" s="17" t="s">
        <v>72</v>
      </c>
      <c r="B53" s="32" t="s">
        <v>415</v>
      </c>
      <c r="C53" s="86"/>
      <c r="D53" s="44"/>
      <c r="E53" s="44"/>
      <c r="F53" s="86"/>
    </row>
    <row r="54" spans="1:6" ht="15">
      <c r="A54" s="17" t="s">
        <v>73</v>
      </c>
      <c r="B54" s="32" t="s">
        <v>416</v>
      </c>
      <c r="C54" s="86"/>
      <c r="D54" s="44"/>
      <c r="E54" s="44"/>
      <c r="F54" s="86"/>
    </row>
    <row r="55" spans="1:6" ht="15">
      <c r="A55" s="17" t="s">
        <v>74</v>
      </c>
      <c r="B55" s="32" t="s">
        <v>417</v>
      </c>
      <c r="C55" s="86"/>
      <c r="D55" s="44"/>
      <c r="E55" s="44"/>
      <c r="F55" s="86"/>
    </row>
    <row r="56" spans="1:6" ht="15">
      <c r="A56" s="13" t="s">
        <v>75</v>
      </c>
      <c r="B56" s="32" t="s">
        <v>418</v>
      </c>
      <c r="C56" s="86"/>
      <c r="D56" s="44"/>
      <c r="E56" s="44"/>
      <c r="F56" s="86"/>
    </row>
    <row r="57" spans="1:6" ht="15">
      <c r="A57" s="13" t="s">
        <v>76</v>
      </c>
      <c r="B57" s="32" t="s">
        <v>419</v>
      </c>
      <c r="C57" s="86"/>
      <c r="D57" s="44"/>
      <c r="E57" s="44"/>
      <c r="F57" s="86"/>
    </row>
    <row r="58" spans="1:6" ht="15">
      <c r="A58" s="13" t="s">
        <v>77</v>
      </c>
      <c r="B58" s="32" t="s">
        <v>420</v>
      </c>
      <c r="C58" s="86">
        <f>'kiadások önkormányzat'!C58+'kiadások hivatal'!C58+'kiadások egészségügy'!C58+'kiadások óvoda'!C58+'kiadások könyvtár'!C58+'kiadások kulturközpont'!C58</f>
        <v>5000</v>
      </c>
      <c r="D58" s="44"/>
      <c r="E58" s="44"/>
      <c r="F58" s="86">
        <f>SUM(C58:E58)</f>
        <v>5000</v>
      </c>
    </row>
    <row r="59" spans="1:6" ht="15">
      <c r="A59" s="52" t="s">
        <v>39</v>
      </c>
      <c r="B59" s="55" t="s">
        <v>421</v>
      </c>
      <c r="C59" s="85">
        <f>SUM(C51:C58)</f>
        <v>5000</v>
      </c>
      <c r="D59" s="85"/>
      <c r="E59" s="85"/>
      <c r="F59" s="85">
        <f>SUM(C59:E59)</f>
        <v>5000</v>
      </c>
    </row>
    <row r="60" spans="1:6" ht="15">
      <c r="A60" s="12" t="s">
        <v>78</v>
      </c>
      <c r="B60" s="32" t="s">
        <v>422</v>
      </c>
      <c r="C60" s="86"/>
      <c r="D60" s="44"/>
      <c r="E60" s="44"/>
      <c r="F60" s="86"/>
    </row>
    <row r="61" spans="1:6" ht="15">
      <c r="A61" s="12" t="s">
        <v>423</v>
      </c>
      <c r="B61" s="32" t="s">
        <v>424</v>
      </c>
      <c r="C61" s="86"/>
      <c r="D61" s="44"/>
      <c r="E61" s="44"/>
      <c r="F61" s="86">
        <f>SUM(C61:E61)</f>
        <v>0</v>
      </c>
    </row>
    <row r="62" spans="1:6" ht="15">
      <c r="A62" s="12" t="s">
        <v>425</v>
      </c>
      <c r="B62" s="32" t="s">
        <v>426</v>
      </c>
      <c r="C62" s="86"/>
      <c r="D62" s="44"/>
      <c r="E62" s="44"/>
      <c r="F62" s="86"/>
    </row>
    <row r="63" spans="1:6" ht="15">
      <c r="A63" s="12" t="s">
        <v>40</v>
      </c>
      <c r="B63" s="32" t="s">
        <v>427</v>
      </c>
      <c r="C63" s="86"/>
      <c r="D63" s="44"/>
      <c r="E63" s="44"/>
      <c r="F63" s="86"/>
    </row>
    <row r="64" spans="1:6" ht="15">
      <c r="A64" s="12" t="s">
        <v>79</v>
      </c>
      <c r="B64" s="32" t="s">
        <v>428</v>
      </c>
      <c r="C64" s="86"/>
      <c r="D64" s="44"/>
      <c r="E64" s="44"/>
      <c r="F64" s="86"/>
    </row>
    <row r="65" spans="1:6" ht="15">
      <c r="A65" s="12" t="s">
        <v>42</v>
      </c>
      <c r="B65" s="32" t="s">
        <v>429</v>
      </c>
      <c r="C65" s="86">
        <f>'kiadások önkormányzat'!C65+'kiadások hivatal'!C65+'kiadások egészségügy'!C65+'kiadások óvoda'!C65+'kiadások könyvtár'!C65+'kiadások kulturközpont'!C65</f>
        <v>95579</v>
      </c>
      <c r="D65" s="44"/>
      <c r="E65" s="44"/>
      <c r="F65" s="86">
        <f>SUM(C65:E65)</f>
        <v>95579</v>
      </c>
    </row>
    <row r="66" spans="1:6" ht="15">
      <c r="A66" s="12" t="s">
        <v>80</v>
      </c>
      <c r="B66" s="32" t="s">
        <v>430</v>
      </c>
      <c r="C66" s="86"/>
      <c r="D66" s="44"/>
      <c r="E66" s="44"/>
      <c r="F66" s="86"/>
    </row>
    <row r="67" spans="1:6" ht="15">
      <c r="A67" s="12" t="s">
        <v>81</v>
      </c>
      <c r="B67" s="32" t="s">
        <v>431</v>
      </c>
      <c r="C67" s="86"/>
      <c r="D67" s="44"/>
      <c r="E67" s="44"/>
      <c r="F67" s="86"/>
    </row>
    <row r="68" spans="1:6" ht="15">
      <c r="A68" s="12" t="s">
        <v>432</v>
      </c>
      <c r="B68" s="32" t="s">
        <v>433</v>
      </c>
      <c r="C68" s="86"/>
      <c r="D68" s="44"/>
      <c r="E68" s="44"/>
      <c r="F68" s="86"/>
    </row>
    <row r="69" spans="1:6" ht="15">
      <c r="A69" s="21" t="s">
        <v>434</v>
      </c>
      <c r="B69" s="32" t="s">
        <v>435</v>
      </c>
      <c r="C69" s="86"/>
      <c r="D69" s="44"/>
      <c r="E69" s="44"/>
      <c r="F69" s="86"/>
    </row>
    <row r="70" spans="1:6" ht="15">
      <c r="A70" s="12" t="s">
        <v>725</v>
      </c>
      <c r="B70" s="32" t="s">
        <v>436</v>
      </c>
      <c r="C70" s="86"/>
      <c r="D70" s="44"/>
      <c r="E70" s="44"/>
      <c r="F70" s="86"/>
    </row>
    <row r="71" spans="1:6" ht="15">
      <c r="A71" s="12" t="s">
        <v>82</v>
      </c>
      <c r="B71" s="32" t="s">
        <v>437</v>
      </c>
      <c r="C71" s="86">
        <f>'kiadások önkormányzat'!C71+'kiadások hivatal'!C71+'kiadások egészségügy'!C71+'kiadások óvoda'!C71+'kiadások könyvtár'!C71+'kiadások kulturközpont'!C71</f>
        <v>27827</v>
      </c>
      <c r="D71" s="44"/>
      <c r="E71" s="44"/>
      <c r="F71" s="86">
        <f>SUM(C71:E71)</f>
        <v>27827</v>
      </c>
    </row>
    <row r="72" spans="1:6" ht="15">
      <c r="A72" s="21" t="s">
        <v>724</v>
      </c>
      <c r="B72" s="32" t="s">
        <v>721</v>
      </c>
      <c r="C72" s="86"/>
      <c r="D72" s="44"/>
      <c r="E72" s="44"/>
      <c r="F72" s="86"/>
    </row>
    <row r="73" spans="1:6" ht="15">
      <c r="A73" s="52" t="s">
        <v>45</v>
      </c>
      <c r="B73" s="55" t="s">
        <v>438</v>
      </c>
      <c r="C73" s="85">
        <f>SUM(C60:C72)</f>
        <v>123406</v>
      </c>
      <c r="D73" s="85">
        <f>SUM(D60:D72)</f>
        <v>0</v>
      </c>
      <c r="E73" s="85"/>
      <c r="F73" s="85">
        <f aca="true" t="shared" si="2" ref="F73:F78">SUM(C73:E73)</f>
        <v>123406</v>
      </c>
    </row>
    <row r="74" spans="1:6" ht="15.75">
      <c r="A74" s="60" t="s">
        <v>212</v>
      </c>
      <c r="B74" s="55"/>
      <c r="C74" s="85">
        <f>C24+C25+C50+C59+C73</f>
        <v>840820</v>
      </c>
      <c r="D74" s="85">
        <f>D24+D25+D50+D59+D73</f>
        <v>21430</v>
      </c>
      <c r="E74" s="85"/>
      <c r="F74" s="85">
        <f t="shared" si="2"/>
        <v>862250</v>
      </c>
    </row>
    <row r="75" spans="1:6" ht="15">
      <c r="A75" s="36" t="s">
        <v>439</v>
      </c>
      <c r="B75" s="32" t="s">
        <v>440</v>
      </c>
      <c r="C75" s="86">
        <f>'kiadások önkormányzat'!C75+'kiadások hivatal'!C75+'kiadások egészségügy'!C75+'kiadások óvoda'!C75+'kiadások könyvtár'!C75+'kiadások kulturközpont'!C75</f>
        <v>7875</v>
      </c>
      <c r="D75" s="44"/>
      <c r="E75" s="44"/>
      <c r="F75" s="86">
        <f>SUM(C75:E75)</f>
        <v>7875</v>
      </c>
    </row>
    <row r="76" spans="1:6" ht="15">
      <c r="A76" s="36" t="s">
        <v>83</v>
      </c>
      <c r="B76" s="32" t="s">
        <v>441</v>
      </c>
      <c r="C76" s="86">
        <f>'kiadások önkormányzat'!C76+'kiadások hivatal'!C76+'kiadások egészségügy'!C76+'kiadások óvoda'!C76+'kiadások könyvtár'!C76+'kiadások kulturközpont'!C76</f>
        <v>241017</v>
      </c>
      <c r="D76" s="44"/>
      <c r="E76" s="44"/>
      <c r="F76" s="86">
        <f t="shared" si="2"/>
        <v>241017</v>
      </c>
    </row>
    <row r="77" spans="1:6" ht="15">
      <c r="A77" s="36" t="s">
        <v>442</v>
      </c>
      <c r="B77" s="32" t="s">
        <v>443</v>
      </c>
      <c r="C77" s="86">
        <f>'kiadások önkormányzat'!C77+'kiadások hivatal'!C77+'kiadások egészségügy'!C77+'kiadások óvoda'!C77+'kiadások könyvtár'!C77+'kiadások kulturközpont'!C77</f>
        <v>2750</v>
      </c>
      <c r="D77" s="44"/>
      <c r="E77" s="44"/>
      <c r="F77" s="86">
        <f t="shared" si="2"/>
        <v>2750</v>
      </c>
    </row>
    <row r="78" spans="1:6" ht="15">
      <c r="A78" s="36" t="s">
        <v>444</v>
      </c>
      <c r="B78" s="32" t="s">
        <v>445</v>
      </c>
      <c r="C78" s="86">
        <f>'kiadások önkormányzat'!C78+'kiadások hivatal'!C78+'kiadások egészségügy'!C78+'kiadások óvoda'!C78+'kiadások könyvtár'!C78+'kiadások kulturközpont'!C78</f>
        <v>10876</v>
      </c>
      <c r="D78" s="44"/>
      <c r="E78" s="44"/>
      <c r="F78" s="86">
        <f t="shared" si="2"/>
        <v>10876</v>
      </c>
    </row>
    <row r="79" spans="1:6" ht="15">
      <c r="A79" s="6" t="s">
        <v>446</v>
      </c>
      <c r="B79" s="32" t="s">
        <v>447</v>
      </c>
      <c r="C79" s="86"/>
      <c r="D79" s="44"/>
      <c r="E79" s="44"/>
      <c r="F79" s="86"/>
    </row>
    <row r="80" spans="1:6" ht="15">
      <c r="A80" s="6" t="s">
        <v>448</v>
      </c>
      <c r="B80" s="32" t="s">
        <v>449</v>
      </c>
      <c r="C80" s="86"/>
      <c r="D80" s="44"/>
      <c r="E80" s="44"/>
      <c r="F80" s="86"/>
    </row>
    <row r="81" spans="1:6" ht="15">
      <c r="A81" s="6" t="s">
        <v>450</v>
      </c>
      <c r="B81" s="32" t="s">
        <v>451</v>
      </c>
      <c r="C81" s="86">
        <f>'kiadások önkormányzat'!C81+'kiadások hivatal'!C81+'kiadások egészségügy'!C81+'kiadások óvoda'!C81+'kiadások könyvtár'!C81+'kiadások kulturközpont'!C81</f>
        <v>70895</v>
      </c>
      <c r="D81" s="44"/>
      <c r="E81" s="44"/>
      <c r="F81" s="86">
        <f>SUM(C81:E81)</f>
        <v>70895</v>
      </c>
    </row>
    <row r="82" spans="1:6" ht="15">
      <c r="A82" s="53" t="s">
        <v>47</v>
      </c>
      <c r="B82" s="55" t="s">
        <v>452</v>
      </c>
      <c r="C82" s="85">
        <f>SUM(C75:C81)</f>
        <v>333413</v>
      </c>
      <c r="D82" s="44"/>
      <c r="E82" s="44"/>
      <c r="F82" s="85">
        <f>SUM(C82:E82)</f>
        <v>333413</v>
      </c>
    </row>
    <row r="83" spans="1:6" ht="15">
      <c r="A83" s="13" t="s">
        <v>453</v>
      </c>
      <c r="B83" s="32" t="s">
        <v>454</v>
      </c>
      <c r="C83" s="86">
        <f>'kiadások önkormányzat'!C83+'kiadások hivatal'!C83+'kiadások egészségügy'!C83+'kiadások óvoda'!C83+'kiadások könyvtár'!C83+'kiadások kulturközpont'!C83</f>
        <v>117380</v>
      </c>
      <c r="D83" s="44"/>
      <c r="E83" s="44"/>
      <c r="F83" s="86">
        <f>SUM(C83:E83)</f>
        <v>117380</v>
      </c>
    </row>
    <row r="84" spans="1:6" ht="15">
      <c r="A84" s="13" t="s">
        <v>455</v>
      </c>
      <c r="B84" s="32" t="s">
        <v>456</v>
      </c>
      <c r="C84" s="86"/>
      <c r="D84" s="44"/>
      <c r="E84" s="44"/>
      <c r="F84" s="86"/>
    </row>
    <row r="85" spans="1:6" ht="15">
      <c r="A85" s="13" t="s">
        <v>457</v>
      </c>
      <c r="B85" s="32" t="s">
        <v>458</v>
      </c>
      <c r="C85" s="86"/>
      <c r="D85" s="44"/>
      <c r="E85" s="44"/>
      <c r="F85" s="86"/>
    </row>
    <row r="86" spans="1:6" ht="15">
      <c r="A86" s="13" t="s">
        <v>459</v>
      </c>
      <c r="B86" s="32" t="s">
        <v>460</v>
      </c>
      <c r="C86" s="86">
        <f>'kiadások önkormányzat'!C86+'kiadások hivatal'!C86+'kiadások egészségügy'!C86+'kiadások óvoda'!C86+'kiadások könyvtár'!C86+'kiadások kulturközpont'!C86</f>
        <v>31694</v>
      </c>
      <c r="D86" s="44"/>
      <c r="E86" s="44"/>
      <c r="F86" s="86">
        <f>SUM(C86:E86)</f>
        <v>31694</v>
      </c>
    </row>
    <row r="87" spans="1:6" ht="15">
      <c r="A87" s="52" t="s">
        <v>48</v>
      </c>
      <c r="B87" s="55" t="s">
        <v>461</v>
      </c>
      <c r="C87" s="85">
        <f>SUM(C83:C86)</f>
        <v>149074</v>
      </c>
      <c r="D87" s="44"/>
      <c r="E87" s="44"/>
      <c r="F87" s="85">
        <f>SUM(C87:E87)</f>
        <v>149074</v>
      </c>
    </row>
    <row r="88" spans="1:6" ht="15">
      <c r="A88" s="13" t="s">
        <v>462</v>
      </c>
      <c r="B88" s="32" t="s">
        <v>463</v>
      </c>
      <c r="C88" s="86"/>
      <c r="D88" s="44"/>
      <c r="E88" s="44"/>
      <c r="F88" s="86"/>
    </row>
    <row r="89" spans="1:6" ht="15">
      <c r="A89" s="13" t="s">
        <v>84</v>
      </c>
      <c r="B89" s="32" t="s">
        <v>464</v>
      </c>
      <c r="C89" s="86"/>
      <c r="D89" s="44"/>
      <c r="E89" s="44"/>
      <c r="F89" s="86"/>
    </row>
    <row r="90" spans="1:6" ht="15">
      <c r="A90" s="13" t="s">
        <v>85</v>
      </c>
      <c r="B90" s="32" t="s">
        <v>465</v>
      </c>
      <c r="C90" s="86"/>
      <c r="D90" s="44"/>
      <c r="E90" s="44"/>
      <c r="F90" s="86"/>
    </row>
    <row r="91" spans="1:6" ht="15">
      <c r="A91" s="13" t="s">
        <v>86</v>
      </c>
      <c r="B91" s="32" t="s">
        <v>466</v>
      </c>
      <c r="C91" s="86"/>
      <c r="D91" s="44"/>
      <c r="E91" s="44"/>
      <c r="F91" s="86"/>
    </row>
    <row r="92" spans="1:6" ht="15">
      <c r="A92" s="13" t="s">
        <v>87</v>
      </c>
      <c r="B92" s="32" t="s">
        <v>467</v>
      </c>
      <c r="C92" s="86"/>
      <c r="D92" s="44"/>
      <c r="E92" s="44"/>
      <c r="F92" s="86"/>
    </row>
    <row r="93" spans="1:6" ht="15">
      <c r="A93" s="13" t="s">
        <v>88</v>
      </c>
      <c r="B93" s="32" t="s">
        <v>468</v>
      </c>
      <c r="C93" s="86">
        <f>'kiadások önkormányzat'!C93+'kiadások hivatal'!C93+'kiadások egészségügy'!C93+'kiadások óvoda'!C93+'kiadások könyvtár'!C93+'kiadások kulturközpont'!C93</f>
        <v>101500</v>
      </c>
      <c r="D93" s="44"/>
      <c r="E93" s="44"/>
      <c r="F93" s="86">
        <f aca="true" t="shared" si="3" ref="F93:F99">SUM(C93:E93)</f>
        <v>101500</v>
      </c>
    </row>
    <row r="94" spans="1:6" ht="15">
      <c r="A94" s="13" t="s">
        <v>469</v>
      </c>
      <c r="B94" s="32" t="s">
        <v>470</v>
      </c>
      <c r="C94" s="86">
        <f>'kiadások önkormányzat'!C94+'kiadások hivatal'!C94+'kiadások egészségügy'!C94+'kiadások óvoda'!C94+'kiadások könyvtár'!C94+'kiadások kulturközpont'!C94</f>
        <v>5000</v>
      </c>
      <c r="D94" s="44"/>
      <c r="E94" s="44"/>
      <c r="F94" s="86">
        <f t="shared" si="3"/>
        <v>5000</v>
      </c>
    </row>
    <row r="95" spans="1:6" ht="15">
      <c r="A95" s="13" t="s">
        <v>89</v>
      </c>
      <c r="B95" s="32" t="s">
        <v>471</v>
      </c>
      <c r="C95" s="86">
        <f>'kiadások önkormányzat'!C95</f>
        <v>4500</v>
      </c>
      <c r="D95" s="44"/>
      <c r="E95" s="44"/>
      <c r="F95" s="86">
        <f t="shared" si="3"/>
        <v>4500</v>
      </c>
    </row>
    <row r="96" spans="1:6" ht="15">
      <c r="A96" s="52" t="s">
        <v>49</v>
      </c>
      <c r="B96" s="55" t="s">
        <v>472</v>
      </c>
      <c r="C96" s="85">
        <f>SUM(C93:C95)</f>
        <v>111000</v>
      </c>
      <c r="D96" s="44"/>
      <c r="E96" s="44"/>
      <c r="F96" s="85">
        <f t="shared" si="3"/>
        <v>111000</v>
      </c>
    </row>
    <row r="97" spans="1:6" ht="15.75">
      <c r="A97" s="60" t="s">
        <v>211</v>
      </c>
      <c r="B97" s="55"/>
      <c r="C97" s="85">
        <f>C82+C87+C96</f>
        <v>593487</v>
      </c>
      <c r="D97" s="85">
        <f>D82+D87+D96</f>
        <v>0</v>
      </c>
      <c r="E97" s="44"/>
      <c r="F97" s="85">
        <f t="shared" si="3"/>
        <v>593487</v>
      </c>
    </row>
    <row r="98" spans="1:6" ht="15.75">
      <c r="A98" s="37" t="s">
        <v>97</v>
      </c>
      <c r="B98" s="38" t="s">
        <v>473</v>
      </c>
      <c r="C98" s="85">
        <f>C74+C97</f>
        <v>1434307</v>
      </c>
      <c r="D98" s="85">
        <f>D74+D97</f>
        <v>21430</v>
      </c>
      <c r="E98" s="85"/>
      <c r="F98" s="85">
        <f t="shared" si="3"/>
        <v>1455737</v>
      </c>
    </row>
    <row r="99" spans="1:25" ht="15.75">
      <c r="A99" s="13" t="s">
        <v>90</v>
      </c>
      <c r="B99" s="5" t="s">
        <v>474</v>
      </c>
      <c r="C99" s="86">
        <f>'kiadások önkormányzat'!C99+'kiadások hivatal'!C99+'kiadások egészségügy'!C99+'kiadások óvoda'!C99+'kiadások könyvtár'!C99+'kiadások kulturközpont'!C99</f>
        <v>4523</v>
      </c>
      <c r="D99" s="249"/>
      <c r="E99" s="249"/>
      <c r="F99" s="249">
        <f t="shared" si="3"/>
        <v>4523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5.75">
      <c r="A100" s="13" t="s">
        <v>477</v>
      </c>
      <c r="B100" s="5" t="s">
        <v>478</v>
      </c>
      <c r="C100" s="86"/>
      <c r="D100" s="249"/>
      <c r="E100" s="249"/>
      <c r="F100" s="249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5.75">
      <c r="A101" s="13" t="s">
        <v>91</v>
      </c>
      <c r="B101" s="5" t="s">
        <v>479</v>
      </c>
      <c r="C101" s="86"/>
      <c r="D101" s="249"/>
      <c r="E101" s="249"/>
      <c r="F101" s="249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5.75">
      <c r="A102" s="15" t="s">
        <v>54</v>
      </c>
      <c r="B102" s="7" t="s">
        <v>481</v>
      </c>
      <c r="C102" s="250">
        <f>SUM(C99:C101)</f>
        <v>4523</v>
      </c>
      <c r="D102" s="250"/>
      <c r="E102" s="250"/>
      <c r="F102" s="250">
        <f>SUM(C102:E102)</f>
        <v>4523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5.75">
      <c r="A103" s="39" t="s">
        <v>92</v>
      </c>
      <c r="B103" s="5" t="s">
        <v>482</v>
      </c>
      <c r="C103" s="252"/>
      <c r="D103" s="252"/>
      <c r="E103" s="252"/>
      <c r="F103" s="253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5.75">
      <c r="A104" s="39" t="s">
        <v>60</v>
      </c>
      <c r="B104" s="5" t="s">
        <v>485</v>
      </c>
      <c r="C104" s="252"/>
      <c r="D104" s="252"/>
      <c r="E104" s="252"/>
      <c r="F104" s="253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5.75">
      <c r="A105" s="13" t="s">
        <v>486</v>
      </c>
      <c r="B105" s="5" t="s">
        <v>487</v>
      </c>
      <c r="C105" s="253"/>
      <c r="D105" s="253"/>
      <c r="E105" s="253"/>
      <c r="F105" s="253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5.75">
      <c r="A106" s="13" t="s">
        <v>93</v>
      </c>
      <c r="B106" s="5" t="s">
        <v>488</v>
      </c>
      <c r="C106" s="253"/>
      <c r="D106" s="253"/>
      <c r="E106" s="253"/>
      <c r="F106" s="253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5.75">
      <c r="A107" s="14" t="s">
        <v>57</v>
      </c>
      <c r="B107" s="7" t="s">
        <v>489</v>
      </c>
      <c r="C107" s="254"/>
      <c r="D107" s="254"/>
      <c r="E107" s="254"/>
      <c r="F107" s="253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5.75">
      <c r="A108" s="39" t="s">
        <v>490</v>
      </c>
      <c r="B108" s="5" t="s">
        <v>491</v>
      </c>
      <c r="C108" s="86"/>
      <c r="D108" s="252"/>
      <c r="E108" s="252"/>
      <c r="F108" s="253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5.75">
      <c r="A109" s="39" t="s">
        <v>492</v>
      </c>
      <c r="B109" s="5" t="s">
        <v>493</v>
      </c>
      <c r="C109" s="86">
        <f>'kiadások önkormányzat'!C109+'kiadások hivatal'!C109+'kiadások egészségügy'!C109+'kiadások óvoda'!C109+'kiadások könyvtár'!C109+'kiadások kulturközpont'!C109</f>
        <v>10099</v>
      </c>
      <c r="D109" s="252"/>
      <c r="E109" s="252"/>
      <c r="F109" s="253">
        <f>SUM(C109:E109)</f>
        <v>10099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5.75">
      <c r="A110" s="14" t="s">
        <v>494</v>
      </c>
      <c r="B110" s="7" t="s">
        <v>495</v>
      </c>
      <c r="C110" s="86"/>
      <c r="D110" s="252"/>
      <c r="E110" s="252"/>
      <c r="F110" s="76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5.75">
      <c r="A111" s="39" t="s">
        <v>496</v>
      </c>
      <c r="B111" s="5" t="s">
        <v>497</v>
      </c>
      <c r="C111" s="252"/>
      <c r="D111" s="252"/>
      <c r="E111" s="252"/>
      <c r="F111" s="253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5.75">
      <c r="A112" s="39" t="s">
        <v>498</v>
      </c>
      <c r="B112" s="5" t="s">
        <v>499</v>
      </c>
      <c r="C112" s="21"/>
      <c r="D112" s="21"/>
      <c r="E112" s="21"/>
      <c r="F112" s="253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5.75">
      <c r="A113" s="39" t="s">
        <v>500</v>
      </c>
      <c r="B113" s="5" t="s">
        <v>501</v>
      </c>
      <c r="C113" s="21"/>
      <c r="D113" s="21"/>
      <c r="E113" s="21"/>
      <c r="F113" s="253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5.75">
      <c r="A114" s="40" t="s">
        <v>58</v>
      </c>
      <c r="B114" s="41" t="s">
        <v>502</v>
      </c>
      <c r="C114" s="254">
        <f>C102+C107+C108+C109+C110+C111+C112+C113</f>
        <v>14622</v>
      </c>
      <c r="D114" s="22"/>
      <c r="E114" s="22"/>
      <c r="F114" s="76">
        <f>SUM(C114:E114)</f>
        <v>14622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5.75">
      <c r="A115" s="39" t="s">
        <v>503</v>
      </c>
      <c r="B115" s="5" t="s">
        <v>504</v>
      </c>
      <c r="C115" s="252"/>
      <c r="D115" s="21"/>
      <c r="E115" s="21"/>
      <c r="F115" s="21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5.75">
      <c r="A116" s="13" t="s">
        <v>505</v>
      </c>
      <c r="B116" s="5" t="s">
        <v>506</v>
      </c>
      <c r="C116" s="253"/>
      <c r="D116" s="12"/>
      <c r="E116" s="12"/>
      <c r="F116" s="12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5.75">
      <c r="A117" s="39" t="s">
        <v>94</v>
      </c>
      <c r="B117" s="5" t="s">
        <v>507</v>
      </c>
      <c r="C117" s="252"/>
      <c r="D117" s="21"/>
      <c r="E117" s="21"/>
      <c r="F117" s="21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5.75">
      <c r="A118" s="39" t="s">
        <v>63</v>
      </c>
      <c r="B118" s="5" t="s">
        <v>508</v>
      </c>
      <c r="C118" s="252"/>
      <c r="D118" s="21"/>
      <c r="E118" s="21"/>
      <c r="F118" s="21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5.75">
      <c r="A119" s="40" t="s">
        <v>64</v>
      </c>
      <c r="B119" s="41" t="s">
        <v>512</v>
      </c>
      <c r="C119" s="254"/>
      <c r="D119" s="22"/>
      <c r="E119" s="22"/>
      <c r="F119" s="2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5.75">
      <c r="A120" s="13" t="s">
        <v>513</v>
      </c>
      <c r="B120" s="5" t="s">
        <v>514</v>
      </c>
      <c r="C120" s="253"/>
      <c r="D120" s="12"/>
      <c r="E120" s="12"/>
      <c r="F120" s="12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.75">
      <c r="A121" s="42" t="s">
        <v>98</v>
      </c>
      <c r="B121" s="43" t="s">
        <v>515</v>
      </c>
      <c r="C121" s="254">
        <f>SUM(C114:C120)</f>
        <v>14622</v>
      </c>
      <c r="D121" s="22"/>
      <c r="E121" s="22"/>
      <c r="F121" s="76">
        <f>SUM(C121:E121)</f>
        <v>14622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.75">
      <c r="A122" s="46" t="s">
        <v>134</v>
      </c>
      <c r="B122" s="47"/>
      <c r="C122" s="85">
        <f>C98+C121</f>
        <v>1448929</v>
      </c>
      <c r="D122" s="85">
        <f>SUM(D98:D121)</f>
        <v>21430</v>
      </c>
      <c r="E122" s="85"/>
      <c r="F122" s="85">
        <f>SUM(C122:E122)</f>
        <v>1470359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5">
      <c r="B123" s="25"/>
      <c r="C123" s="25"/>
      <c r="D123" s="25"/>
      <c r="E123" s="25"/>
      <c r="F123" s="91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5">
      <c r="B124" s="25"/>
      <c r="C124" s="25"/>
      <c r="D124" s="25"/>
      <c r="E124" s="25"/>
      <c r="F124" s="9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5">
      <c r="B125" s="25"/>
      <c r="C125" s="25"/>
      <c r="D125" s="25"/>
      <c r="E125" s="25"/>
      <c r="F125" s="9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5">
      <c r="B126" s="25"/>
      <c r="C126" s="25"/>
      <c r="D126" s="25"/>
      <c r="E126" s="25"/>
      <c r="F126" s="9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5">
      <c r="B127" s="25"/>
      <c r="C127" s="25"/>
      <c r="D127" s="25"/>
      <c r="E127" s="25"/>
      <c r="F127" s="9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5">
      <c r="B128" s="25"/>
      <c r="C128" s="25"/>
      <c r="D128" s="25"/>
      <c r="E128" s="25"/>
      <c r="F128" s="9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5">
      <c r="B129" s="25"/>
      <c r="C129" s="25"/>
      <c r="D129" s="25"/>
      <c r="E129" s="25"/>
      <c r="F129" s="9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5">
      <c r="B130" s="25"/>
      <c r="C130" s="25"/>
      <c r="D130" s="25"/>
      <c r="E130" s="25"/>
      <c r="F130" s="9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Kenesey Judit</cp:lastModifiedBy>
  <cp:lastPrinted>2020-02-19T10:28:05Z</cp:lastPrinted>
  <dcterms:created xsi:type="dcterms:W3CDTF">2014-01-03T21:48:14Z</dcterms:created>
  <dcterms:modified xsi:type="dcterms:W3CDTF">2020-03-19T15:11:22Z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