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6" activeTab="17"/>
  </bookViews>
  <sheets>
    <sheet name="költségvetési egyenleg" sheetId="1" r:id="rId1"/>
    <sheet name="kiadások önkormányzat " sheetId="2" r:id="rId2"/>
    <sheet name="kiadások hivatal " sheetId="3" r:id="rId3"/>
    <sheet name="kiadások egészségügy" sheetId="4" r:id="rId4"/>
    <sheet name="kiadások óvoda " sheetId="5" r:id="rId5"/>
    <sheet name="kiadások könyvtár " sheetId="6" r:id="rId6"/>
    <sheet name="kiadások kultúrközpont" sheetId="7" r:id="rId7"/>
    <sheet name="bevételek önkormányzat" sheetId="8" r:id="rId8"/>
    <sheet name="bevételek hivatal " sheetId="9" r:id="rId9"/>
    <sheet name="bevételek egészségügy" sheetId="10" r:id="rId10"/>
    <sheet name="bevételek óvoda " sheetId="11" r:id="rId11"/>
    <sheet name="bevételek könyvtár " sheetId="12" r:id="rId12"/>
    <sheet name="bevételek kultúrközpont" sheetId="13" r:id="rId13"/>
    <sheet name="állami támogatás" sheetId="14" r:id="rId14"/>
    <sheet name="állami támogatások részletezése" sheetId="15" r:id="rId15"/>
    <sheet name="átvett pénzeszközök" sheetId="16" r:id="rId16"/>
    <sheet name="átadott pénzeszközök" sheetId="17" r:id="rId17"/>
    <sheet name="beruházások felújítások" sheetId="18" r:id="rId18"/>
    <sheet name="szociális kiadások" sheetId="19" r:id="rId19"/>
    <sheet name="helyi adók" sheetId="20" r:id="rId20"/>
    <sheet name="EU projektek" sheetId="21" r:id="rId21"/>
    <sheet name="létszám " sheetId="22" r:id="rId22"/>
    <sheet name="intézményfinanszírozás" sheetId="23" r:id="rId23"/>
    <sheet name="Kimutatás Áht 29A és Stab.tv " sheetId="24" r:id="rId24"/>
    <sheet name="adósságot keletkeztető ügyletek" sheetId="25" r:id="rId25"/>
    <sheet name="pénzeszközök változása" sheetId="26" r:id="rId26"/>
    <sheet name=" maradványkimutatás önkorm" sheetId="27" r:id="rId27"/>
    <sheet name="maradványkimutatás hivatal" sheetId="28" r:id="rId28"/>
    <sheet name="maradványkimutatás egészségügy" sheetId="29" r:id="rId29"/>
    <sheet name="maradványkimutatás óvoda" sheetId="30" r:id="rId30"/>
    <sheet name="maradványkimutatás könyvtár" sheetId="31" r:id="rId31"/>
    <sheet name="maradványkimutatás kulturközp" sheetId="32" r:id="rId32"/>
    <sheet name="TÖBB ÉVES" sheetId="33" r:id="rId33"/>
    <sheet name="KÖZVETETT" sheetId="34" r:id="rId34"/>
    <sheet name="MÉRLEG Áht 24. § (2)" sheetId="35" r:id="rId35"/>
    <sheet name="RÉSZESEDÉSEK" sheetId="36" r:id="rId36"/>
    <sheet name="konszolidált vagyonmérleg" sheetId="37" r:id="rId37"/>
    <sheet name="konszolidált eredménykimutatás" sheetId="38" r:id="rId38"/>
  </sheets>
  <externalReferences>
    <externalReference r:id="rId41"/>
  </externalReferences>
  <definedNames>
    <definedName name="foot_4_place" localSheetId="23">'Kimutatás Áht 29A és Stab.tv '!$A$18</definedName>
    <definedName name="foot_5_place" localSheetId="23">'Kimutatás Áht 29A és Stab.tv '!#REF!</definedName>
    <definedName name="foot_53_place" localSheetId="23">'Kimutatás Áht 29A és Stab.tv '!$A$63</definedName>
    <definedName name="_xlnm.Print_Area" localSheetId="24">'adósságot keletkeztető ügyletek'!$A$1:$I$34</definedName>
    <definedName name="_xlnm.Print_Area" localSheetId="13">'állami támogatás'!$A$1:$D$16</definedName>
    <definedName name="_xlnm.Print_Area" localSheetId="16">'átadott pénzeszközök'!$A$1:$D$119</definedName>
    <definedName name="_xlnm.Print_Area" localSheetId="15">'átvett pénzeszközök'!$A$1:$C$106</definedName>
    <definedName name="_xlnm.Print_Area" localSheetId="17">'beruházások felújítások'!$A$4:$I$53</definedName>
    <definedName name="_xlnm.Print_Area" localSheetId="9">'bevételek egészségügy'!$A$1:$E$98</definedName>
    <definedName name="_xlnm.Print_Area" localSheetId="8">'bevételek hivatal '!$A$1:$G$98</definedName>
    <definedName name="_xlnm.Print_Area" localSheetId="11">'bevételek könyvtár '!$A$1:$G$98</definedName>
    <definedName name="_xlnm.Print_Area" localSheetId="12">'bevételek kultúrközpont'!$A$1:$G$98</definedName>
    <definedName name="_xlnm.Print_Area" localSheetId="10">'bevételek óvoda '!$A$1:$G$98</definedName>
    <definedName name="_xlnm.Print_Area" localSheetId="7">'bevételek önkormányzat'!$A$1:$H$101</definedName>
    <definedName name="_xlnm.Print_Area" localSheetId="20">'EU projektek'!$A$1:$E$8</definedName>
    <definedName name="_xlnm.Print_Area" localSheetId="22">'intézményfinanszírozás'!$A$1:$G$24</definedName>
    <definedName name="_xlnm.Print_Area" localSheetId="3">'kiadások egészségügy'!$A$1:$E$123</definedName>
    <definedName name="_xlnm.Print_Area" localSheetId="2">'kiadások hivatal '!$A$1:$G$123</definedName>
    <definedName name="_xlnm.Print_Area" localSheetId="5">'kiadások könyvtár '!$A$1:$G$123</definedName>
    <definedName name="_xlnm.Print_Area" localSheetId="6">'kiadások kultúrközpont'!$A$1:$G$123</definedName>
    <definedName name="_xlnm.Print_Area" localSheetId="4">'kiadások óvoda '!$A$1:$G$123</definedName>
    <definedName name="_xlnm.Print_Area" localSheetId="1">'kiadások önkormányzat '!$A$1:$H$123</definedName>
    <definedName name="_xlnm.Print_Area" localSheetId="23">'Kimutatás Áht 29A és Stab.tv '!$A$1:$L$38</definedName>
    <definedName name="_xlnm.Print_Area" localSheetId="33">'KÖZVETETT'!$A$1:$D$46</definedName>
    <definedName name="_xlnm.Print_Area" localSheetId="21">'létszám '!$A$1:$H$33</definedName>
    <definedName name="_xlnm.Print_Area" localSheetId="34">'MÉRLEG Áht 24. § (2)'!$A$1:$E$159</definedName>
    <definedName name="_xlnm.Print_Area" localSheetId="35">'RÉSZESEDÉSEK'!$A$3:$D$18</definedName>
    <definedName name="_xlnm.Print_Area" localSheetId="18">'szociális kiadások'!$A$1:$C$26</definedName>
    <definedName name="_xlnm.Print_Area" localSheetId="32">'TÖBB ÉVES'!$A$1:$H$32</definedName>
    <definedName name="pr232" localSheetId="34">'MÉRLEG Áht 24. § (2)'!$A$18</definedName>
    <definedName name="pr233" localSheetId="34">'MÉRLEG Áht 24. § (2)'!$A$19</definedName>
    <definedName name="pr234" localSheetId="34">'MÉRLEG Áht 24. § (2)'!$A$20</definedName>
    <definedName name="pr235" localSheetId="34">'MÉRLEG Áht 24. § (2)'!$A$21</definedName>
    <definedName name="pr236" localSheetId="34">'MÉRLEG Áht 24. § (2)'!$A$22</definedName>
    <definedName name="pr312" localSheetId="34">'MÉRLEG Áht 24. § (2)'!$A$9</definedName>
    <definedName name="pr313" localSheetId="34">'MÉRLEG Áht 24. § (2)'!$A$10</definedName>
    <definedName name="pr314" localSheetId="34">'MÉRLEG Áht 24. § (2)'!$A$11</definedName>
    <definedName name="pr315" localSheetId="34">'MÉRLEG Áht 24. § (2)'!$A$12</definedName>
  </definedNames>
  <calcPr fullCalcOnLoad="1"/>
</workbook>
</file>

<file path=xl/sharedStrings.xml><?xml version="1.0" encoding="utf-8"?>
<sst xmlns="http://schemas.openxmlformats.org/spreadsheetml/2006/main" count="4511" uniqueCount="1154">
  <si>
    <t>ÖSSZESEN</t>
  </si>
  <si>
    <t>VASVÁR VÁROS ÖNKORMÁNYZATA ÖSSZESEN</t>
  </si>
  <si>
    <t>Állami támogatások (E Ft)</t>
  </si>
  <si>
    <t>díjak, pótlékok bírságok</t>
  </si>
  <si>
    <t>Saját bevételek összesen</t>
  </si>
  <si>
    <t>Ingatlanok felújítása</t>
  </si>
  <si>
    <t>EU Projektek (E Ft)</t>
  </si>
  <si>
    <t>Beruházások és felújítások (E Ft)</t>
  </si>
  <si>
    <t>Idegenforgalmi adó tartózkodás után</t>
  </si>
  <si>
    <t>megnevezés</t>
  </si>
  <si>
    <t>Összesen:</t>
  </si>
  <si>
    <t>Irányító szerv alá tartozó költségvetési szervnek folyósított működési célú támogatás</t>
  </si>
  <si>
    <t>Irányító szerv alá tartozó költségvetési szervnek folyósított felhalmozási támogatás</t>
  </si>
  <si>
    <t>Kiadás összesen:</t>
  </si>
  <si>
    <t>Állami támogatás (kötelező feladatra)</t>
  </si>
  <si>
    <t>helyi adók</t>
  </si>
  <si>
    <t>osztalékok,koncessziós díjak, hozambevételek</t>
  </si>
  <si>
    <t>tárgyi eszközök, inmateriális javak, vagyoni értékű jog értékesítése, vagyonhasznosítás bevételei</t>
  </si>
  <si>
    <t>részvények, részesedések értékesítése</t>
  </si>
  <si>
    <t>Bevétel (forrás) összesen:</t>
  </si>
  <si>
    <t>többéves kihatással járó feladatok előirányzatai éves bontásban</t>
  </si>
  <si>
    <t>Kötelezettségek megnevezése</t>
  </si>
  <si>
    <t>Köt.vállalás éve</t>
  </si>
  <si>
    <t>Tárgyév előtti kifizetés</t>
  </si>
  <si>
    <t>2015. évi kifizetés</t>
  </si>
  <si>
    <t>2016. évi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</si>
  <si>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</si>
  <si>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</si>
  <si>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</si>
  <si>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</si>
  <si>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</si>
  <si>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</si>
  <si>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Helyi adónál, gépjárműadónál biztosított kedvezmény, mentesség összege adónemenként</t>
  </si>
  <si>
    <t>Bevétel kedvezmény nélkül</t>
  </si>
  <si>
    <t>Adott kedvezmény</t>
  </si>
  <si>
    <t>Megjegyzés/hivatkozás</t>
  </si>
  <si>
    <t>Magánszemélyek kommunális adója</t>
  </si>
  <si>
    <t>Iparűzési adó állandó</t>
  </si>
  <si>
    <t xml:space="preserve">Gépjárműadó </t>
  </si>
  <si>
    <t>Lakosság részére lakásépítéshez, lakásfelújításhoz nyújtott kölcsönök elengedésének összege</t>
  </si>
  <si>
    <t>Ellátottak térítési díjának, illetve kártérítésének méltányossági alapon történő elengedésének összege</t>
  </si>
  <si>
    <t>Helyiségek, eszközök hasznosításából származó bevételből nyújtott kedvezmény, mentesség összege</t>
  </si>
  <si>
    <t>Egyéb kedvezmények összesen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</si>
  <si>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</si>
  <si>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2013.</t>
  </si>
  <si>
    <t>2014.</t>
  </si>
  <si>
    <t>2015.</t>
  </si>
  <si>
    <t>2016.</t>
  </si>
  <si>
    <t>2017.</t>
  </si>
  <si>
    <t>2018.</t>
  </si>
  <si>
    <t>további évek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</si>
  <si>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</si>
  <si>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</si>
  <si>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</si>
  <si>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Bevételek</t>
  </si>
  <si>
    <t>2015. ÉV</t>
  </si>
  <si>
    <t>EU forrás</t>
  </si>
  <si>
    <t>Egyéb forrás</t>
  </si>
  <si>
    <t>Saját forrás</t>
  </si>
  <si>
    <t>Kiadások</t>
  </si>
  <si>
    <t>személyi juttatások</t>
  </si>
  <si>
    <t>személyi juttatások járulékai</t>
  </si>
  <si>
    <t>dologi kiadások</t>
  </si>
  <si>
    <t>felújítások</t>
  </si>
  <si>
    <t>beruházások</t>
  </si>
  <si>
    <t>átadott pénzeszközök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</si>
  <si>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</si>
  <si>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</si>
  <si>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</si>
  <si>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</si>
  <si>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</si>
  <si>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                                          (+)</t>
  </si>
  <si>
    <t>Kiadások                                            (-)</t>
  </si>
  <si>
    <t>Pénzkészlet tárgyidőszak végén</t>
  </si>
  <si>
    <t>Vasvár Város Önkormányzata saját</t>
  </si>
  <si>
    <t>Saját forrásból (kötelező feladatra)</t>
  </si>
  <si>
    <t>Saját forrásból (önként vállalt feladatra)</t>
  </si>
  <si>
    <t>Belföldi kötelezettségek:</t>
  </si>
  <si>
    <t>Egészségügyi Alapellátó Intézmény</t>
  </si>
  <si>
    <t>Ficánkoló Óvoda</t>
  </si>
  <si>
    <t>Dr. Bendefy László Városi Könyvtár</t>
  </si>
  <si>
    <t>Nagy Gáspár Kulturális Központ</t>
  </si>
  <si>
    <t>ÖSSZESÍTETT ÖNKORMÁNYZATI ELŐIRÁNYZATOK</t>
  </si>
  <si>
    <t>Külföldi kötelezettségek:</t>
  </si>
  <si>
    <t>Gazdálkodó szervezet megnevezése</t>
  </si>
  <si>
    <t>Részesedések könyv szerinti értéke</t>
  </si>
  <si>
    <t>A helyi önkormányzat tulajdonában álló gazdálkodó szervezetek működéséből származó kötelezettségek  és a részesedések alakulása (E Ft)</t>
  </si>
  <si>
    <t xml:space="preserve">Foglalkoztatással, munkanélküliséggel kapcsolatos ellátások </t>
  </si>
  <si>
    <t xml:space="preserve">Lakhatással kapcsolatos ellátások </t>
  </si>
  <si>
    <t xml:space="preserve">Intézményi ellátottak pénzbeli juttatásai </t>
  </si>
  <si>
    <t>Irányító szervi támogatások (E Ft)</t>
  </si>
  <si>
    <t>Adósságot keletkeztető ügyletek (E Ft)</t>
  </si>
  <si>
    <t>TÖBB ÉVES KIHATÁSSAL JÁRÓ DÖNTÉSEK  (E Ft)</t>
  </si>
  <si>
    <t>KÖZVETETT TÁMOGATÁSOK (E Ft)</t>
  </si>
  <si>
    <t>Pénzkészlet összesen</t>
  </si>
  <si>
    <t xml:space="preserve">Pénzkészlet összesen </t>
  </si>
  <si>
    <t>ÖNKORMÁNYZAT</t>
  </si>
  <si>
    <t>Részesedések aránya (%)</t>
  </si>
  <si>
    <t>VASI TRIÁSZ KFT</t>
  </si>
  <si>
    <t>RÉGIÓHŐ KFT</t>
  </si>
  <si>
    <t>Nyugat-Pannon Fejlesztési Zrt</t>
  </si>
  <si>
    <t>VASIVÍZ ZRT</t>
  </si>
  <si>
    <t xml:space="preserve">STYL </t>
  </si>
  <si>
    <t>intézményi ellátási díjak</t>
  </si>
  <si>
    <t xml:space="preserve">Felhalmozási célú visszatérítendő támogatások, kölcsönök törlesztése államháztartáson belülre </t>
  </si>
  <si>
    <t>Felhalmozási célú visszatérítendő támogatások, kölcsönök nyújtása államháztartáson belülre</t>
  </si>
  <si>
    <t xml:space="preserve">Ellátottak pénzbeli juttatásai </t>
  </si>
  <si>
    <t xml:space="preserve">Dologi kiadások </t>
  </si>
  <si>
    <t xml:space="preserve">Működési célú visszatérítendő támogatások, kölcsönök nyújtása államháztartáson kívülre </t>
  </si>
  <si>
    <t>Megnevezés</t>
  </si>
  <si>
    <t>eredeti ei.</t>
  </si>
  <si>
    <t>módosított ei.</t>
  </si>
  <si>
    <t>teljesítés</t>
  </si>
  <si>
    <t xml:space="preserve">Működési célú átvett pénzeszközök </t>
  </si>
  <si>
    <t xml:space="preserve">Felhalmozási célú támogatások államháztartáson belülről </t>
  </si>
  <si>
    <t xml:space="preserve">Felhalmozási célú visszatérítendő támogatások, kölcsönök visszatérülése államháztartáson kívülről </t>
  </si>
  <si>
    <t xml:space="preserve">Felhalmozási célú átvett pénzeszközök </t>
  </si>
  <si>
    <t xml:space="preserve">Központi, irányítószervi támogatás folyósítása </t>
  </si>
  <si>
    <t xml:space="preserve">Központi, irányítószervi támogatás </t>
  </si>
  <si>
    <t>Kiadások (E Ft)</t>
  </si>
  <si>
    <t>ÖNKORMÁNYZATI ELŐIRÁNYZATOK</t>
  </si>
  <si>
    <t>Bevételek (E Ft)</t>
  </si>
  <si>
    <t>Óvodapedagógusok, és az óvodapedagógusok nevelő munkáját közvetlenül segítők bértámogatása</t>
  </si>
  <si>
    <t>Óvodaműködtetési támogatás</t>
  </si>
  <si>
    <t>Társulás által fenntartott óvodákba bejáró gyermekek utaztatásának támogatása</t>
  </si>
  <si>
    <t>Egyes szociális és gyermekjóléti feladatok támogatása</t>
  </si>
  <si>
    <t>Vis maior támogatás</t>
  </si>
  <si>
    <t>5.számú melléklet</t>
  </si>
  <si>
    <t>Helyi önkormányzatok működésének általános támogatása B111</t>
  </si>
  <si>
    <t>Települési önkormányzatok egyes köznevelési feladatainak támogatása B112</t>
  </si>
  <si>
    <t>Települési önkormányzatok szociális,gyermekjóléti és gyermekétkeztetési feladatainak támogatása B113</t>
  </si>
  <si>
    <t xml:space="preserve">Felhalmozási célú önkormányzati támogatások B21                  </t>
  </si>
  <si>
    <t>Név:</t>
  </si>
  <si>
    <t>KSH-kód:</t>
  </si>
  <si>
    <t>E G Y E Z T E T Ő   A D A T O K</t>
  </si>
  <si>
    <t>02. SZ. ŰRLAP  ADATAI:</t>
  </si>
  <si>
    <t>adatok forintban</t>
  </si>
  <si>
    <t>Rovat megnevezése</t>
  </si>
  <si>
    <t>Rovat-szám</t>
  </si>
  <si>
    <t>Előirányzat</t>
  </si>
  <si>
    <t>Teljesítés</t>
  </si>
  <si>
    <t>eredeti</t>
  </si>
  <si>
    <t>módosított</t>
  </si>
  <si>
    <t>1.</t>
  </si>
  <si>
    <t>2.</t>
  </si>
  <si>
    <t>3.</t>
  </si>
  <si>
    <t>4.</t>
  </si>
  <si>
    <t>5.</t>
  </si>
  <si>
    <t>8.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</si>
  <si>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</si>
  <si>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</si>
  <si>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</si>
  <si>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</si>
  <si>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</si>
  <si>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</si>
  <si>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</si>
  <si>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szociális, gyermekjóléti 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</si>
  <si>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</si>
  <si>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</si>
  <si>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</si>
  <si>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</si>
  <si>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</si>
  <si>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</si>
  <si>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</si>
  <si>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</si>
  <si>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</si>
  <si>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</si>
  <si>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</si>
  <si>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>Önkormányzatok működési támogatásai (=01+…+06)</t>
  </si>
  <si>
    <t>B11</t>
  </si>
  <si>
    <t>44</t>
  </si>
  <si>
    <t>Felhalmozási célú önkormányzati támogatások</t>
  </si>
  <si>
    <t>B21</t>
  </si>
  <si>
    <t>02. SZ. ŰRLAP  ADATAINAK RÉSZLETEZÉSE:</t>
  </si>
  <si>
    <t>ebből:</t>
  </si>
  <si>
    <t xml:space="preserve">Helyi önkormányzatok működésének általános támogatása
</t>
  </si>
  <si>
    <t>ebből:                                Adósságcsökkentési támogatás</t>
  </si>
  <si>
    <t>Normatív lakásfenntartási támogatás</t>
  </si>
  <si>
    <t>Lakossági víz- és csatornaszolgáltatás támogatása</t>
  </si>
  <si>
    <t>Helyi szervezési intézkedésekhez kapcsolódó többletkiadások támogatása</t>
  </si>
  <si>
    <t>Önkorm Euniós 'fejl.pályázatai</t>
  </si>
  <si>
    <t>Könyvtári és közműv. Érdekeltség növelő</t>
  </si>
  <si>
    <t xml:space="preserve"> Önkorm.feladatellátást szolgáló fejlesztések</t>
  </si>
  <si>
    <t>Adósságkonsz részt nem vett önk. fejl. tám.</t>
  </si>
  <si>
    <t>#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</si>
  <si>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</si>
  <si>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</si>
  <si>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</si>
  <si>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</si>
  <si>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</si>
  <si>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</si>
  <si>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</si>
  <si>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</si>
  <si>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</si>
  <si>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</si>
  <si>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</si>
  <si>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</si>
  <si>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Támogatások, kölcsönök nyújtása és törlesztése (E Ft)</t>
  </si>
  <si>
    <t>22.számú melléklet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</si>
  <si>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</si>
  <si>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</si>
  <si>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</si>
  <si>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</si>
  <si>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</si>
  <si>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</si>
  <si>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</si>
  <si>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</si>
  <si>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</si>
  <si>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</si>
  <si>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</si>
  <si>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</si>
  <si>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</si>
  <si>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</si>
  <si>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</si>
  <si>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</si>
  <si>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</si>
  <si>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</si>
  <si>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</si>
  <si>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</si>
  <si>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</si>
  <si>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</si>
  <si>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</si>
  <si>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kormányok és nemzetközi szervezetek részére</t>
  </si>
  <si>
    <t>egyéb külföldiek részére</t>
  </si>
  <si>
    <t>K511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</si>
  <si>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</si>
  <si>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</si>
  <si>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</si>
  <si>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</si>
  <si>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</si>
  <si>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</si>
  <si>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</si>
  <si>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</si>
  <si>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</si>
  <si>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</si>
  <si>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</si>
  <si>
    <t>Támogatások, kölcsönök bevételei (E Ft)</t>
  </si>
  <si>
    <t>23.számú melléklet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</si>
  <si>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</si>
  <si>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</si>
  <si>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</si>
  <si>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</si>
  <si>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</si>
  <si>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</si>
  <si>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</si>
  <si>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</si>
  <si>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</si>
  <si>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</si>
  <si>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</si>
  <si>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</si>
  <si>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</si>
  <si>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</si>
  <si>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</si>
  <si>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</si>
  <si>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</si>
  <si>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</si>
  <si>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</si>
  <si>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</si>
  <si>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</si>
  <si>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</si>
  <si>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</si>
  <si>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</si>
  <si>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</si>
  <si>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</si>
  <si>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</si>
  <si>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</si>
  <si>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</si>
  <si>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</si>
  <si>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</si>
  <si>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Működési célú visszatérítendő támogatások, kölcsönök visszatérülése államháztartáson kívülről </t>
  </si>
  <si>
    <t>B63</t>
  </si>
  <si>
    <t xml:space="preserve">Egyéb működési célú átvett pénzeszközök </t>
  </si>
  <si>
    <t>B72</t>
  </si>
  <si>
    <t>B73</t>
  </si>
  <si>
    <t>18.számú melléklet</t>
  </si>
  <si>
    <t>EGÉSZSÉGÜGYI ALAPELLÁTÓ INTÉZMÉNY</t>
  </si>
  <si>
    <t>FICÁNKOLÓ ÓVODA</t>
  </si>
  <si>
    <t>DR. BENDEFY LÁSZLÓ VÁROSI KÖNYVTÁR</t>
  </si>
  <si>
    <t>NAGY GÁSPÁR KULTURÁLIS KÖZPONT</t>
  </si>
  <si>
    <t>MINDÖSSZESEN</t>
  </si>
  <si>
    <t>Immateriális javak beszerzése, létesítése</t>
  </si>
  <si>
    <t>K61</t>
  </si>
  <si>
    <t xml:space="preserve">Ingatlanok beszerzése, létesítése 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</si>
  <si>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</si>
  <si>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</si>
  <si>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</si>
  <si>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</si>
  <si>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</si>
  <si>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</si>
  <si>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</si>
  <si>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</si>
  <si>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</si>
  <si>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</si>
  <si>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</si>
  <si>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</si>
  <si>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</si>
  <si>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</si>
  <si>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</si>
  <si>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</si>
  <si>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</si>
  <si>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</si>
  <si>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</si>
  <si>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</si>
  <si>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</si>
  <si>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</si>
  <si>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hivatal</t>
  </si>
  <si>
    <t>Helyi adó és egyéb közhatalmi bevételek (E Ft)</t>
  </si>
  <si>
    <t>termőföld bérbeadásából származó jövedelem utáni SZJA</t>
  </si>
  <si>
    <t>B31</t>
  </si>
  <si>
    <t>Jövedelemadók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</si>
  <si>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</si>
  <si>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</si>
  <si>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</si>
  <si>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</si>
  <si>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</si>
  <si>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</si>
  <si>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</si>
  <si>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</si>
  <si>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</si>
  <si>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</si>
  <si>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</si>
  <si>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</si>
  <si>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</si>
  <si>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</si>
  <si>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</si>
  <si>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</si>
  <si>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</si>
  <si>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</si>
  <si>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</si>
  <si>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</si>
  <si>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</si>
  <si>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</si>
  <si>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B36</t>
  </si>
  <si>
    <t xml:space="preserve">Egyéb közhatalmi bevételek </t>
  </si>
  <si>
    <t>KÖZHATALMI BEVÉTELEK ÖSSZESEN</t>
  </si>
  <si>
    <t>B3</t>
  </si>
  <si>
    <t>Tulajdonosi bevételek</t>
  </si>
  <si>
    <t>Lakosságnak juttatott támogatások, szociális, rászorultsági jellegű ellátások (E Ft)</t>
  </si>
  <si>
    <t>21.számú melléklet</t>
  </si>
  <si>
    <t>K42</t>
  </si>
  <si>
    <t>Családi támogatások</t>
  </si>
  <si>
    <t>K44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</si>
  <si>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</si>
  <si>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</si>
  <si>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</si>
  <si>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</si>
  <si>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</si>
  <si>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>K46</t>
  </si>
  <si>
    <t xml:space="preserve">lakásfenntartási támogatás [Szoctv. 38. § (1) bek. a) és b) pontok] </t>
  </si>
  <si>
    <t>természetben nyújtott lakásfenntartási támogatás [Szoctv. 47.§ (1) bek. b) pont]</t>
  </si>
  <si>
    <t>K47</t>
  </si>
  <si>
    <t>K48</t>
  </si>
  <si>
    <t xml:space="preserve">Egyéb nem intézményi ellátások </t>
  </si>
  <si>
    <t>K4</t>
  </si>
  <si>
    <t>Foglalkoztatottak létszáma (fő)</t>
  </si>
  <si>
    <t>17.számú melléklet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</si>
  <si>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</si>
  <si>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</si>
  <si>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</si>
  <si>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</si>
  <si>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</si>
  <si>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</si>
  <si>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</si>
  <si>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</si>
  <si>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</si>
  <si>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</si>
  <si>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</si>
  <si>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</si>
  <si>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</si>
  <si>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</si>
  <si>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</si>
  <si>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</si>
  <si>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</si>
  <si>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</si>
  <si>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</si>
  <si>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</si>
  <si>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</si>
  <si>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</si>
  <si>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</si>
  <si>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</si>
  <si>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</si>
  <si>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</si>
  <si>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</si>
  <si>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FOGLALKOZTATOTTAK (fő) ÖNKORMÁNYZAT </t>
  </si>
  <si>
    <t>FOGLALKOZTATOTTAK (fő) EGÉSZSÉGÜGYI ALAPELLÁTÓ INTÉZMÉNY</t>
  </si>
  <si>
    <t>FOGLALKOZTATOTTAK (fő)        DR. BENDEFY LÁSZLÓ VÁROSI KÖNYVTÁR</t>
  </si>
  <si>
    <t>FOGLALKOZTATOTTAK MINDÖSSZESEN</t>
  </si>
  <si>
    <t>FOGLALKOZTATOTTAK (fő)  NAGY GÁSPÁR KULTURÁLIS KÖZPONT</t>
  </si>
  <si>
    <t>egészségügy</t>
  </si>
  <si>
    <t>óvoda</t>
  </si>
  <si>
    <t>könyvtár</t>
  </si>
  <si>
    <t>ALAPFELADATOK</t>
  </si>
  <si>
    <t>ÉTKEZTETÉS</t>
  </si>
  <si>
    <t>BÉRKOMPENZÁCIÓ</t>
  </si>
  <si>
    <t>ÉRDEKELTSÉGNÖVELŐ</t>
  </si>
  <si>
    <t>ÁLLAMI TÁMOGATÁSOK</t>
  </si>
  <si>
    <t>eügy</t>
  </si>
  <si>
    <t>kulturközpont</t>
  </si>
  <si>
    <t>összesen</t>
  </si>
  <si>
    <t>OTP-MFB hitel KEOP geotermikus energia felhasználáshoz</t>
  </si>
  <si>
    <t>Pénzeszközök változása (E Ft)</t>
  </si>
  <si>
    <t>Kötelezettségek (készfizető kezesség, nem mérlegtétel)</t>
  </si>
  <si>
    <t>2013-2023.06.30.</t>
  </si>
  <si>
    <t>C/II Pénztárak, csekkek, betétkönyvek</t>
  </si>
  <si>
    <t>E) EGYÉB SAJÁTOS ESZKÖZOLDALI  ELSZÁMOLÁSOK</t>
  </si>
  <si>
    <t>ESZKÖZÖK ÖSSZESEN (=A+B+C+D+E+F)</t>
  </si>
  <si>
    <t>G/IV Felhalmozott eredmény</t>
  </si>
  <si>
    <t>G/V Eszközök értékhelyesbítésének forrása</t>
  </si>
  <si>
    <t>G/VI Mérleg szerinti eredmény</t>
  </si>
  <si>
    <t>FORRÁSOK ÖSSZESEN (=G+H+I+J+K)</t>
  </si>
  <si>
    <t>K13 - Önkormányzati (irányító szervi) konszolidált beszámoló - Konszolidált eredménykimutatás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</si>
  <si>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</si>
  <si>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</si>
  <si>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</si>
  <si>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</si>
  <si>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</si>
  <si>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</si>
  <si>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</si>
  <si>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</si>
  <si>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</si>
  <si>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VI Értékcsökkenési leírás</t>
  </si>
  <si>
    <t>VII Egyéb ráfordítások</t>
  </si>
  <si>
    <t>A)  TEVÉKENYSÉGEK EREDMÉNYE (=I±II+III-IV-V-VI-VII)</t>
  </si>
  <si>
    <t>B)  PÉNZÜGYI MŰVELETEK EREDMÉNYE (=VIII-IX)</t>
  </si>
  <si>
    <t>Tárgyidőszak</t>
  </si>
  <si>
    <t>Előző időszak</t>
  </si>
  <si>
    <t>önkorm.saját</t>
  </si>
  <si>
    <t>A helyi önkormányzat költségvetési mérlege közgazdasági tagolásban (E Ft)</t>
  </si>
  <si>
    <t xml:space="preserve">Foglalkoztatottak személyi juttatásai </t>
  </si>
  <si>
    <t>K11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</si>
  <si>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</si>
  <si>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</si>
  <si>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</si>
  <si>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</si>
  <si>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</si>
  <si>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</si>
  <si>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Készletbeszerzés </t>
  </si>
  <si>
    <t>K31</t>
  </si>
  <si>
    <t xml:space="preserve">Kommunikációs szolgáltatások </t>
  </si>
  <si>
    <t>K32</t>
  </si>
  <si>
    <t xml:space="preserve">Szolgáltatási kiadások </t>
  </si>
  <si>
    <t>K33</t>
  </si>
  <si>
    <t xml:space="preserve">Kiküldetések, reklám- és propagandakiadások </t>
  </si>
  <si>
    <t>K34</t>
  </si>
  <si>
    <t xml:space="preserve">Különféle befizetések és egyéb dologi kiadások </t>
  </si>
  <si>
    <t>K35</t>
  </si>
  <si>
    <t>K3</t>
  </si>
  <si>
    <t>Társadalombiztosítási ellátások</t>
  </si>
  <si>
    <t>K41</t>
  </si>
  <si>
    <t>Pénzbeli kárpótlások, kártérítések</t>
  </si>
  <si>
    <t>K43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</si>
  <si>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</si>
  <si>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</si>
  <si>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</si>
  <si>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</si>
  <si>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</si>
  <si>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</si>
  <si>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</si>
  <si>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</si>
  <si>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</si>
  <si>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</si>
  <si>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</si>
  <si>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</si>
  <si>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</si>
  <si>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</si>
  <si>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</si>
  <si>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</si>
  <si>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</si>
  <si>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</si>
  <si>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</si>
  <si>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</si>
  <si>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</si>
  <si>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</si>
  <si>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</si>
  <si>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</si>
  <si>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</si>
  <si>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</si>
  <si>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</si>
  <si>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Felhalmozási célú garancia- és kezességvállalásból származó kifizetés államháztartáson belülre</t>
  </si>
  <si>
    <t>K81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</si>
  <si>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</si>
  <si>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</si>
  <si>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</si>
  <si>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</si>
  <si>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</si>
  <si>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</si>
  <si>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</si>
  <si>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</si>
  <si>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</si>
  <si>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</si>
  <si>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</si>
  <si>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</si>
  <si>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Hitel-, kölcsöntörlesztés államháztartáson kívülre </t>
  </si>
  <si>
    <t>K911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</si>
  <si>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</si>
  <si>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</si>
  <si>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</si>
  <si>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</si>
  <si>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</si>
  <si>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</si>
  <si>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</si>
  <si>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</si>
  <si>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</si>
  <si>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</si>
  <si>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</si>
  <si>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</si>
  <si>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</si>
  <si>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</si>
  <si>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</si>
  <si>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</si>
  <si>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</si>
  <si>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</si>
  <si>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</si>
  <si>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</si>
  <si>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</si>
  <si>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</si>
  <si>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</si>
  <si>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</si>
  <si>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</si>
  <si>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</si>
  <si>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</si>
  <si>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</si>
  <si>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</si>
  <si>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</si>
  <si>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</si>
  <si>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Rovat-
szám</t>
  </si>
  <si>
    <t xml:space="preserve">Önkormányzatok működési támogatásai 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</si>
  <si>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</si>
  <si>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</si>
  <si>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</si>
  <si>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</si>
  <si>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igénybevétele államháztartáson belülről</t>
  </si>
  <si>
    <t>Egyéb működési célú támogatások bevételei államháztartáson belülről</t>
  </si>
  <si>
    <t>Működési célú támogatások államháztartáson belülről</t>
  </si>
  <si>
    <t>B1</t>
  </si>
  <si>
    <t xml:space="preserve">Jövedelemadók </t>
  </si>
  <si>
    <t>Szociális hozzájárulási adó és járulékok</t>
  </si>
  <si>
    <t>B32</t>
  </si>
  <si>
    <t>Bérhez és foglalkoztatáshoz kapcsolódó adók</t>
  </si>
  <si>
    <t>B33</t>
  </si>
  <si>
    <t xml:space="preserve">Közhatalmi bevételek 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</si>
  <si>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</si>
  <si>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</si>
  <si>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</si>
  <si>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</si>
  <si>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</si>
  <si>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</si>
  <si>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</si>
  <si>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</si>
  <si>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</si>
  <si>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</si>
  <si>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</si>
  <si>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</si>
  <si>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</si>
  <si>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</si>
  <si>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</si>
  <si>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</si>
  <si>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</si>
  <si>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</si>
  <si>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</si>
  <si>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</si>
  <si>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</si>
  <si>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</si>
  <si>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</si>
  <si>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</si>
  <si>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</si>
  <si>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>B6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</si>
  <si>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</si>
  <si>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</si>
  <si>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</si>
  <si>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</si>
  <si>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</si>
  <si>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</si>
  <si>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</si>
  <si>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</si>
  <si>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</si>
  <si>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</si>
  <si>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</si>
  <si>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</si>
  <si>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</si>
  <si>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</si>
  <si>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</si>
  <si>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</si>
  <si>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</si>
  <si>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</si>
  <si>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</si>
  <si>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</si>
  <si>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Egyéb felhalmozási célú átvett pénzeszközök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</si>
  <si>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</si>
  <si>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</si>
  <si>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</si>
  <si>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</si>
  <si>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</si>
  <si>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</si>
  <si>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</si>
  <si>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</si>
  <si>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</si>
  <si>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</si>
  <si>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</si>
  <si>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</si>
  <si>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</si>
  <si>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</si>
  <si>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</si>
  <si>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</si>
  <si>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</si>
  <si>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</si>
  <si>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</si>
  <si>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</si>
  <si>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</si>
  <si>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</si>
  <si>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</si>
  <si>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</si>
  <si>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</si>
  <si>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</si>
  <si>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</si>
  <si>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</si>
  <si>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</si>
  <si>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</si>
  <si>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</si>
  <si>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</si>
  <si>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</si>
  <si>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</si>
  <si>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</si>
  <si>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</si>
  <si>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</si>
  <si>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</si>
  <si>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</si>
  <si>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</si>
  <si>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</si>
  <si>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</si>
  <si>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</si>
  <si>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</si>
  <si>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korrekció eszköz illetve forrásoldali elszámolások miatt (forgótőke,előlegek ...)</t>
  </si>
  <si>
    <t>kötelező feladatok    (eredeti előir.)</t>
  </si>
  <si>
    <t>kötelező feladatok    (módosított ei.)</t>
  </si>
  <si>
    <t xml:space="preserve">állami (államigazgatási) feladatok 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</si>
  <si>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</si>
  <si>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</si>
  <si>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</si>
  <si>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</si>
  <si>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</si>
  <si>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</si>
  <si>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</si>
  <si>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</si>
  <si>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</si>
  <si>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</si>
  <si>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</si>
  <si>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</si>
  <si>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</si>
  <si>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</si>
  <si>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</si>
  <si>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</si>
  <si>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</si>
  <si>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</si>
  <si>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</si>
  <si>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</si>
  <si>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</si>
  <si>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</si>
  <si>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</si>
  <si>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</si>
  <si>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</si>
  <si>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</si>
  <si>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</si>
  <si>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</si>
  <si>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</si>
  <si>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</si>
  <si>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</si>
  <si>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</si>
  <si>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Szakmai anyagok beszerzése</t>
  </si>
  <si>
    <t>K311</t>
  </si>
  <si>
    <t>Üzemeltetési anyagok beszerzése</t>
  </si>
  <si>
    <t>K312</t>
  </si>
  <si>
    <t>Árubeszerzés</t>
  </si>
  <si>
    <t>K313</t>
  </si>
  <si>
    <t>Informatikai szolgáltatások igénybevétele</t>
  </si>
  <si>
    <t>K321</t>
  </si>
  <si>
    <t>Egyéb kommunikációs szolgáltatások</t>
  </si>
  <si>
    <t>K322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</si>
  <si>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</si>
  <si>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</si>
  <si>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</si>
  <si>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</si>
  <si>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</si>
  <si>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</si>
  <si>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</si>
  <si>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</si>
  <si>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</si>
  <si>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</si>
  <si>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</si>
  <si>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</si>
  <si>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</si>
  <si>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</si>
  <si>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>Kiküldetések kiadásai</t>
  </si>
  <si>
    <t>K341</t>
  </si>
  <si>
    <t>Reklám- és propagandakiadások</t>
  </si>
  <si>
    <t>K342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</si>
  <si>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</si>
  <si>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</si>
  <si>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</si>
  <si>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</si>
  <si>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</si>
  <si>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</si>
  <si>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</si>
  <si>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</si>
  <si>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</si>
  <si>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</si>
  <si>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</si>
  <si>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</si>
  <si>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</si>
  <si>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</si>
  <si>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</si>
  <si>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</si>
  <si>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</si>
  <si>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</si>
  <si>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</si>
  <si>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</si>
  <si>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</si>
  <si>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</si>
  <si>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</si>
  <si>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</si>
  <si>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önként vállalt feladatok</t>
  </si>
  <si>
    <t>6.számú melléklet</t>
  </si>
  <si>
    <t>7.számú melléklet</t>
  </si>
  <si>
    <t>8.számú melléklet</t>
  </si>
  <si>
    <t>10.számú melléklet</t>
  </si>
  <si>
    <t xml:space="preserve">állami (államigaz-gatási) feladatok </t>
  </si>
  <si>
    <t>Települési önkormányzatok szociális és gyermekjóléti  feladatainak támogatása</t>
  </si>
  <si>
    <t>Magánszemélyek jövedelemadói</t>
  </si>
  <si>
    <t>B311</t>
  </si>
  <si>
    <t xml:space="preserve">Társaságok jövedelemadói </t>
  </si>
  <si>
    <t>B312</t>
  </si>
  <si>
    <t xml:space="preserve">Fogyasztási adók </t>
  </si>
  <si>
    <t>B352</t>
  </si>
  <si>
    <t xml:space="preserve">Pénzügyi monopóliumok nyereségét terhelő adók </t>
  </si>
  <si>
    <t>B353</t>
  </si>
  <si>
    <t xml:space="preserve">Egyéb áruhasználati és szolgáltatási adók 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</si>
  <si>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</si>
  <si>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</si>
  <si>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</si>
  <si>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</si>
  <si>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</si>
  <si>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</si>
  <si>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</si>
  <si>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</si>
  <si>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</si>
  <si>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</si>
  <si>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</si>
  <si>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</si>
  <si>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</si>
  <si>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</si>
  <si>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11.számú melléklet</t>
  </si>
  <si>
    <t>12.számú melléklet</t>
  </si>
  <si>
    <t>13.számú melléklet</t>
  </si>
  <si>
    <t>14.számú melléklet</t>
  </si>
  <si>
    <t>15.számú melléklet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</si>
  <si>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</si>
  <si>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</si>
  <si>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</si>
  <si>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</si>
  <si>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</si>
  <si>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</si>
  <si>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</si>
  <si>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</si>
  <si>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</si>
  <si>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</si>
  <si>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</si>
  <si>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</si>
  <si>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</si>
  <si>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</si>
  <si>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</si>
  <si>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</si>
  <si>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</si>
  <si>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</si>
  <si>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</si>
  <si>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</si>
  <si>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3.számú melléklet</t>
  </si>
  <si>
    <t>9.számú melléklet</t>
  </si>
  <si>
    <t>16.számú melléklet</t>
  </si>
  <si>
    <t>19.számú melléklet</t>
  </si>
  <si>
    <t>20.számú melléklet</t>
  </si>
  <si>
    <t>25.számú melléklet</t>
  </si>
  <si>
    <t>27.számú melléklet</t>
  </si>
  <si>
    <t>28.számú melléklet</t>
  </si>
  <si>
    <t>30.számú melléklet</t>
  </si>
  <si>
    <t>31.számú melléklet</t>
  </si>
  <si>
    <t>32.számú melléklet</t>
  </si>
  <si>
    <t>ÖSSZESEN   teljesítés</t>
  </si>
  <si>
    <t>eredeti előir.</t>
  </si>
  <si>
    <t>kötelező   telj.</t>
  </si>
  <si>
    <t>önként vállalt  teljesítés</t>
  </si>
  <si>
    <t>ÖSSZESEN   teljesítés kötelező</t>
  </si>
  <si>
    <t xml:space="preserve">VASVÁRI FICÁNKOLÓ ÓVODA KÖLTSÉGVETÉSI SZERV </t>
  </si>
  <si>
    <t>ÖSSZESEN   teljesítés KÖTELEZŐ</t>
  </si>
  <si>
    <t xml:space="preserve">VASVÁRI FICÁNKOLÓ ÓVODA </t>
  </si>
  <si>
    <t xml:space="preserve">Dr. Bendefy László Városi Könyvtár KÖLTSÉGVETÉSI SZERV </t>
  </si>
  <si>
    <t>Nagy Gáspár Kulturális Központ KÖLTSÉGVETÉSI SZERV</t>
  </si>
  <si>
    <t>29. számú melléklete</t>
  </si>
  <si>
    <t>Települési önkormányzatok kulturális feladatainak támogatása B114</t>
  </si>
  <si>
    <t>Működési célú költségvetési támogatások és kiegészítő támogatások B115</t>
  </si>
  <si>
    <t xml:space="preserve">Önkormányzatok működési támogatásai B11                  </t>
  </si>
  <si>
    <t>Elszámolásból származó bevételek B116</t>
  </si>
  <si>
    <t>Sorszám</t>
  </si>
  <si>
    <t>Működési célú költségvetési támogatások és kiegészítő támogatás</t>
  </si>
  <si>
    <t>Elszámolásból származó bevételek</t>
  </si>
  <si>
    <t>Helyi önkormányzatok működésének általános támogatása
(2015. évi Kvtv. 2.m. I.)</t>
  </si>
  <si>
    <t>Települési önkormányzatok egyes köznevelési feladatainak támogatása
(2015. évi Kvtv.2.m.II.)</t>
  </si>
  <si>
    <t>Köznevelési intézmények működtetéséhez kapcsolódó támogatás</t>
  </si>
  <si>
    <t>Kiegészítő támogatás az óvodapedagógusok minősítéséből adódó többlet kiadásokhoz</t>
  </si>
  <si>
    <t>Települési önkormányzatok szociális, gyermekjóléti  és gyermekétkeztetési feladatainak támogatása (2015. évi Kvtv. 2.m.III.)</t>
  </si>
  <si>
    <t>Települési önkormányzatok szociális feladatainak egyéb támogatása</t>
  </si>
  <si>
    <t>A települési önkormányzatok által biztosított egyes szociális szakosított ellátások, valamint a gyermekek átmeneti gondozásával kapcsolatos feladatok támogatása</t>
  </si>
  <si>
    <t>Gyermekétkeztetés támogatása</t>
  </si>
  <si>
    <t>Pénzbeli szociális ellátások kiegészítése</t>
  </si>
  <si>
    <t>Települési önkormányzatok kulturális feladatainak támogatása 
(2015. évi Kvtv.2.m.IV.)</t>
  </si>
  <si>
    <t>Működési célú költségvetési támogatások és kiegészítő támogatás  (2015. évi Kvtv.3.m. I.és III.)</t>
  </si>
  <si>
    <r>
      <t>ebből:</t>
    </r>
    <r>
      <rPr>
        <b/>
        <i/>
        <sz val="8"/>
        <rFont val="Times New Roman"/>
        <family val="1"/>
      </rPr>
      <t xml:space="preserve"> I.</t>
    </r>
  </si>
  <si>
    <t>III:</t>
  </si>
  <si>
    <t>Önkormányzatok rendkívüli támogatása</t>
  </si>
  <si>
    <t xml:space="preserve">Elszámolásból származó bevételek </t>
  </si>
  <si>
    <t>Felhalmozási célú önkormányzati támogatások  (2015. évi Kvtv.3.m. II.; III.;IV.)</t>
  </si>
  <si>
    <r>
      <t xml:space="preserve">ebből:   </t>
    </r>
    <r>
      <rPr>
        <b/>
        <i/>
        <sz val="8"/>
        <rFont val="Times New Roman"/>
        <family val="1"/>
      </rPr>
      <t>II.</t>
    </r>
  </si>
  <si>
    <t>Lakossági közmű</t>
  </si>
  <si>
    <t>Gyermekétk. Feltételeit javító fejlesztések tám.</t>
  </si>
  <si>
    <t>III.</t>
  </si>
  <si>
    <t>IV</t>
  </si>
  <si>
    <t>T Á J É K O Z T A T Ó   J E L L E G Ű   A D A T O K :</t>
  </si>
  <si>
    <t xml:space="preserve">EGYÉB  ADATOK </t>
  </si>
  <si>
    <t>B64</t>
  </si>
  <si>
    <t>B65</t>
  </si>
  <si>
    <t>nonprofit gazdasági társaságok</t>
  </si>
  <si>
    <t>B74</t>
  </si>
  <si>
    <t>B75</t>
  </si>
  <si>
    <t>Európai Únió</t>
  </si>
  <si>
    <t xml:space="preserve">kormányok és nemzetközi szervezetek </t>
  </si>
  <si>
    <t>egyházi jogi személyek</t>
  </si>
  <si>
    <t>háztartások</t>
  </si>
  <si>
    <t>pénzügyi vállalkozások</t>
  </si>
  <si>
    <t>állami többségi tulajdonú nem pénzügyi vállalkozások</t>
  </si>
  <si>
    <t>önkormányzati többségi tulajdonú nem pénzügyi vállalkozások</t>
  </si>
  <si>
    <t>egyéb vállalkozások</t>
  </si>
  <si>
    <t xml:space="preserve">egyéb külföldiek </t>
  </si>
  <si>
    <t>VASVÁRI POLGÁRMESTERI HIVATAL</t>
  </si>
  <si>
    <t xml:space="preserve"> SZOFTVEREK</t>
  </si>
  <si>
    <t>számítógép-, monitor, szünetmentes vásárlás</t>
  </si>
  <si>
    <t>CSAPADÉKVÍZ ELVEZETÉS terv</t>
  </si>
  <si>
    <t>egyéb pénzbeli és természetbeni gyermekvédelmi támogatások (Erzsébet utalvány)</t>
  </si>
  <si>
    <t>óvodáztatási támogatás</t>
  </si>
  <si>
    <t>rendszeres szociális segély</t>
  </si>
  <si>
    <t>önkormányzati segély</t>
  </si>
  <si>
    <t xml:space="preserve">egyéb az önkormányzat rendeletében megállapított juttatás </t>
  </si>
  <si>
    <t>természetben nyújtott önkormányzati segély</t>
  </si>
  <si>
    <t>önkormányzat által saját hatáskörben adott pénzbeli ellátás</t>
  </si>
  <si>
    <t>települési támogatás</t>
  </si>
  <si>
    <t>Vasvár Város Önkormányzata 2015. évi zárszámadás</t>
  </si>
  <si>
    <t xml:space="preserve"> Vasvári Polgármesteri Hivatal</t>
  </si>
  <si>
    <t>Vasvári Polgármesteri Hivatal KÖLTSÉGVETÉSI SZERV</t>
  </si>
  <si>
    <t>FOGLALKOZTATOTTAK (fő) VASVÁRI POLGÁRMESTERI HIVATAL</t>
  </si>
  <si>
    <t>lakosságnak nyújtott kölcsön visszatérülés</t>
  </si>
  <si>
    <t>Adóbevételek és adókedvezmények összesen:</t>
  </si>
  <si>
    <t>Kölcsön bevételek és kölcsönök elengedése összesen</t>
  </si>
  <si>
    <t>Térítési díj bevételek és kedvezmények összesen</t>
  </si>
  <si>
    <t>Bérleti díj bevtelek és kedvezmények összesen</t>
  </si>
  <si>
    <t>Egyéb nyújtott kedvezmény vagy kölcsön elengedésének összege</t>
  </si>
  <si>
    <t>2015. évi (teljesítés)</t>
  </si>
  <si>
    <t>K513</t>
  </si>
  <si>
    <t>Tartalékok</t>
  </si>
  <si>
    <t>Működési célú támogatások Európai Uniónak</t>
  </si>
  <si>
    <t>Készletértékesítés ellenértéke</t>
  </si>
  <si>
    <t>Közvetített szolgáltatások eelenértéke</t>
  </si>
  <si>
    <t>Biztosító által fizetett kártérítés</t>
  </si>
  <si>
    <t>B411</t>
  </si>
  <si>
    <t>Működési célú visszatérítendő támogatások, kölcsönök visszatérülése az Európai Uniótól</t>
  </si>
  <si>
    <t>Működési célú visszatérítendő támogatások, kölcsönök visszatérülése kormányoktól és más nemz.</t>
  </si>
  <si>
    <t>Működési célú visszatérítendő támogatások, kölcsönök visszatérülése áhtn kívülről</t>
  </si>
  <si>
    <t>Felhalmozási célú visszatérítendő támogatások, kölcsönök visszatérülése az Európai Uniótól</t>
  </si>
  <si>
    <t>2017. évi kifizetés</t>
  </si>
  <si>
    <t>2018. év kifizetések</t>
  </si>
  <si>
    <t>2019. évi kifizetések</t>
  </si>
  <si>
    <t>EU Projekt megnevezése: ÁROP-1.A3. Területi együttműködés</t>
  </si>
  <si>
    <t>2015. előtt</t>
  </si>
  <si>
    <t>Csapadékvízelvezetés terv és kivitelezés</t>
  </si>
  <si>
    <t xml:space="preserve">KÖLTSÉGVETÉSI ENGEDÉLYEZETT LÉTSZÁMKERETBE NEM TARTOZÓ FOGLALKOZTATOTTAK LÉTSZÁMA AZ IDŐSZAK VÉGÉN ÖSSZESEN </t>
  </si>
  <si>
    <t>várható folyósítás 2015. júniustól, végső lejárat 2023.június 30.</t>
  </si>
  <si>
    <t>finanszírozás</t>
  </si>
  <si>
    <t>B</t>
  </si>
  <si>
    <t>K</t>
  </si>
  <si>
    <t>pénzforgalmi konszolidált</t>
  </si>
  <si>
    <t>előző évi maradvány</t>
  </si>
  <si>
    <t>VASVÁR VÁROS ÖNKORMÁNYZATA ÖSSZESEN konszolidálás előtt</t>
  </si>
  <si>
    <t xml:space="preserve">összesen konszolidált költségvetési </t>
  </si>
  <si>
    <t>Egészségügyi Alapellátó Intézmény KÖLTSÉGVETÉSI SZERV ELŐIRÁNYZATAI</t>
  </si>
  <si>
    <t>kötelező feladatok</t>
  </si>
  <si>
    <t>módosított ei</t>
  </si>
  <si>
    <t>4. számú melléklet</t>
  </si>
  <si>
    <t>Működési célú támogatások az Európai Uniónak</t>
  </si>
  <si>
    <t>ÖNKORMÁNYZATI SAJÁT  ELŐIRÁNYZATOK</t>
  </si>
  <si>
    <t>2. számú melléklet</t>
  </si>
  <si>
    <t>Működési célú költségvetési támogatások és kiegészítő támogatások</t>
  </si>
  <si>
    <t>Működési célú visszatérítendő támogatások, kölcsönök visszatérülése kormányoktól és más nemzetközi szervezetektől</t>
  </si>
  <si>
    <t>Működési célú visszatérítendő támogatások, kölcsönök visszatérülése Európai Uniótól</t>
  </si>
  <si>
    <t>Működési célú garancia- és kezességvállalásból származó megtérülések államházt.kívülről</t>
  </si>
  <si>
    <t>Felhalmozási célú visszatérítendő támogatások, kölcsönök visszatérülése kormányoktól és más nemzetközi szervezetektől</t>
  </si>
  <si>
    <t>Vasvár Város Önkormányzata</t>
  </si>
  <si>
    <r>
      <t xml:space="preserve">KIADÁSOK </t>
    </r>
    <r>
      <rPr>
        <sz val="10"/>
        <rFont val="Arial"/>
        <family val="2"/>
      </rPr>
      <t>(eFt-ban)</t>
    </r>
  </si>
  <si>
    <r>
      <t xml:space="preserve">BEVÉTELEK </t>
    </r>
    <r>
      <rPr>
        <sz val="10"/>
        <rFont val="Arial"/>
        <family val="2"/>
      </rPr>
      <t>(eFt-ban)</t>
    </r>
  </si>
  <si>
    <t>Személyi juttatások</t>
  </si>
  <si>
    <t>Működési célú támogatások áhtn belülről</t>
  </si>
  <si>
    <t>Munkaadókat terhelő járulékok és SZOCHO</t>
  </si>
  <si>
    <t>Önkormányzatok működési támogatásai</t>
  </si>
  <si>
    <t>Dologi kiadások</t>
  </si>
  <si>
    <t>Közhatalmi bevételek (adók, bírságok)</t>
  </si>
  <si>
    <t>Ellátottak pénzbeli juttatásai</t>
  </si>
  <si>
    <t>Működési bevételek</t>
  </si>
  <si>
    <t>Egyéb működési célú kiadások</t>
  </si>
  <si>
    <t>Működési célú átvett pénzeszközök</t>
  </si>
  <si>
    <t>Működési célú költségvetési kiadások</t>
  </si>
  <si>
    <t>Működési célú költségvetési bevételek</t>
  </si>
  <si>
    <t>Működési egyenleg összege:</t>
  </si>
  <si>
    <t>ennek finanszírozása</t>
  </si>
  <si>
    <t>Működési célú maradvány (belső fin.):</t>
  </si>
  <si>
    <t>Működési célú hitelfelvétel (külső fin.):</t>
  </si>
  <si>
    <t>Működési célú finanszírozási bevételek</t>
  </si>
  <si>
    <t>Beruházások</t>
  </si>
  <si>
    <t>Felhalmozási célú támogatások áhtn belülről</t>
  </si>
  <si>
    <t>Felújítások</t>
  </si>
  <si>
    <t>Felhalmozási bevételek</t>
  </si>
  <si>
    <t>Egyéb felhalmozási kiadások</t>
  </si>
  <si>
    <t>Felhalmozási célú átvett pénzeszközök</t>
  </si>
  <si>
    <t>Felhalmozási célú költségvetési kiadások</t>
  </si>
  <si>
    <t>Felhalmozási célú költségvetési bevételek</t>
  </si>
  <si>
    <t>Fehalmozási egyenleg összege:</t>
  </si>
  <si>
    <t>Felhalm. célú értékpapír beváltás (belső fin.):</t>
  </si>
  <si>
    <t>Felhalmozási célú maradvány (belső fin.):</t>
  </si>
  <si>
    <t>Felhalmozási célú hitelfelvétel (külső fin.):</t>
  </si>
  <si>
    <t>Felhalmozási célú finanszírozási bevételek:</t>
  </si>
  <si>
    <t xml:space="preserve">Költségvetési kiadások összesen:  </t>
  </si>
  <si>
    <t>Költségvetési bevételek összesen:</t>
  </si>
  <si>
    <t>Költségvetési egyenleg:</t>
  </si>
  <si>
    <t>Értékpapír beváltás:</t>
  </si>
  <si>
    <t xml:space="preserve">Maradvány igénybevétele: </t>
  </si>
  <si>
    <t>Hitelfelvétel összesen:</t>
  </si>
  <si>
    <t>Államháztartáson belüli megelőlegezés</t>
  </si>
  <si>
    <t>KIADÁSOK:</t>
  </si>
  <si>
    <t>BEVÉTELEK:</t>
  </si>
  <si>
    <t>Lekötött bankbetét megszüntetése:</t>
  </si>
  <si>
    <t>Pénzeszközök lekötött bankbetétként való elhelyezése</t>
  </si>
  <si>
    <t xml:space="preserve">A/I Immateriális javak </t>
  </si>
  <si>
    <t xml:space="preserve">A/II Tárgyi eszközök  </t>
  </si>
  <si>
    <t xml:space="preserve">A/III Befektetett pénzügyi eszközök </t>
  </si>
  <si>
    <t xml:space="preserve">A/IV Koncesszióba, vagyonkezelésbe adott eszközök </t>
  </si>
  <si>
    <t xml:space="preserve">A) NEMZETI VAGYONBA TARTOZÓ BEFEKTETETT ESZKÖZÖK </t>
  </si>
  <si>
    <t xml:space="preserve">B/I Készletek </t>
  </si>
  <si>
    <t xml:space="preserve">B/II Értékpapírok </t>
  </si>
  <si>
    <t>B) NEMZETI VAGYONBA TARTOZÓ FORGÓESZKÖZÖK</t>
  </si>
  <si>
    <t>C/III-IV.Forintszámlák és  Devizaszámlák</t>
  </si>
  <si>
    <t>C/I Lekötött bankbetétek</t>
  </si>
  <si>
    <t>D/I Költségvetési évben esedékes követelések</t>
  </si>
  <si>
    <t xml:space="preserve">D/II Költségvetési évet követően esedékes követelések </t>
  </si>
  <si>
    <t xml:space="preserve">D/III Követelés jellegű sajátos elszámolások </t>
  </si>
  <si>
    <t xml:space="preserve">D) KÖVETELÉSEK  </t>
  </si>
  <si>
    <t xml:space="preserve">C) PÉNZESZKÖZÖK </t>
  </si>
  <si>
    <t xml:space="preserve">F) AKTÍV IDŐBELI  ELHATÁROLÁSOK  </t>
  </si>
  <si>
    <t>GI-III Nemzeti vagyon és egyéb eszközök induláskori értéke és változásai</t>
  </si>
  <si>
    <t xml:space="preserve">G) SAJÁT TŐKE </t>
  </si>
  <si>
    <t xml:space="preserve">H/I Költségvetési évben esedékes kötelezettségek </t>
  </si>
  <si>
    <t xml:space="preserve">H/II Költségvetési évet követően esedékes kötelezettségek </t>
  </si>
  <si>
    <t xml:space="preserve">H/III Kötelezettség jellegű sajátos elszámolások </t>
  </si>
  <si>
    <t xml:space="preserve">H) KÖTELEZETTSÉGEK </t>
  </si>
  <si>
    <t>I)KINCSTÁRI SZÁMLAVEZETÉSSEL KAPCSOLATOS ELSZÁMOLÁSOK</t>
  </si>
  <si>
    <t>J)PASSZÍV IDŐBELI ELHATÁROLÁSOK</t>
  </si>
  <si>
    <t>Önkormányzati összevont vagyonmérleg</t>
  </si>
  <si>
    <t>Módosítások</t>
  </si>
  <si>
    <t>előző évi</t>
  </si>
  <si>
    <t>tárgyévi</t>
  </si>
  <si>
    <t>Vasvár Város Önkormányzata    Maradványkimutatás</t>
  </si>
  <si>
    <t>26/1.számú melléklet</t>
  </si>
  <si>
    <t>26/2.számú melléklet</t>
  </si>
  <si>
    <t>26/3.számú melléklet</t>
  </si>
  <si>
    <t>Egészségügyi Alapellátó Intézmény    Maradványkimutatás</t>
  </si>
  <si>
    <t>Vasvári Polgármesteri Hivatal     Maradványkimutatás</t>
  </si>
  <si>
    <t>Vasvári Ficánkoló Óvoda    Maradványkimutatás</t>
  </si>
  <si>
    <t>26/4.számú melléklet</t>
  </si>
  <si>
    <t>Dr. Bendefy László Városi Könyvtár Maradványkimutatás</t>
  </si>
  <si>
    <t>26/5.számú melléklet</t>
  </si>
  <si>
    <t>Nagy Gáspár Kulturális Központ   Maradványkimutatás</t>
  </si>
  <si>
    <t>26/6.számú melléklet</t>
  </si>
  <si>
    <t>1. számú melléklet</t>
  </si>
  <si>
    <t>Vasvár Város Önkormányzata 2016. évi zárszámadása</t>
  </si>
  <si>
    <t xml:space="preserve">                         Vasvár Város Önkormányzata 2016. évi zárszámadás</t>
  </si>
  <si>
    <t>Vasvár Város Önkormányzata 2016. évi zárszámadás</t>
  </si>
  <si>
    <t>Vasvár Város Önkormányzata 2016. évi ZÁRSZÁMADÁSA</t>
  </si>
  <si>
    <t>Vasvár Város Önkormányzat 2016. évi zárszámadása</t>
  </si>
  <si>
    <t>09 Különféle eredményszemléletű bevételek</t>
  </si>
  <si>
    <t>III Egyéb eredményszemléletű bevételek (=06+07+08+09)</t>
  </si>
  <si>
    <t>IV Anyagjellegű ráfordítások (=10+11+12+13)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</si>
  <si>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</si>
  <si>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</si>
  <si>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</si>
  <si>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</si>
  <si>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14 Bérköltség</t>
  </si>
  <si>
    <t>15 Személyi jellegű egyéb kifizetések</t>
  </si>
  <si>
    <t>16 Bérjárulékok</t>
  </si>
  <si>
    <t>V Személyi jellegű ráfordítások (=14+15+16)</t>
  </si>
  <si>
    <t>17 Kapott (járó) osztalék és részesedés</t>
  </si>
  <si>
    <t>20 Egyéb kapott (járó) kamatok és kamatjellegű eredményszemléletű bevételek</t>
  </si>
  <si>
    <t>21 Pénzügyi műveletek egyéb eredményszemléletű bevételei (&gt;=21a+21b)</t>
  </si>
  <si>
    <t>VIII Pénzügyi műveletek eredményszemléletű bevételei (=17+18+19+20+21)</t>
  </si>
  <si>
    <t>26 Pénzügyi műveletek egyéb ráfordításai (&gt;=26a+26b)</t>
  </si>
  <si>
    <t>25 Részesedések, értékpapírok, pénzeszközök értékvesztése(&gt;=25a+25b)</t>
  </si>
  <si>
    <t>IX Pénzügyi műveletek ráfordításai (=22+23+24+25+26)</t>
  </si>
  <si>
    <t>18 Részesedésekből származó eredményszemléletű bevételek,árfolyamnyereségek</t>
  </si>
  <si>
    <t>19 Befektetett pénzügyi eszközökből származó eredményszemléletű bevételek,árfolyamnyereségek</t>
  </si>
  <si>
    <t>21a - ebből: lekötött bankbetétek mérlegfordulónapi értékelése során megállapított (nem realizát) árfolyamnyeresége</t>
  </si>
  <si>
    <t>21b-ebből egyéb pénzeszközök mérlegfordulónapi értékelése során megállapított (nem realizát) árfolyamnyeresége</t>
  </si>
  <si>
    <t>22 Részesedésekből származó ráfordítások, árfolyamveszteségek</t>
  </si>
  <si>
    <t>23 Befektett pénzügyi eszközökből 8értékpapírokból, kölcsönökből) származó ráfordítások, árfolyamveszteségek</t>
  </si>
  <si>
    <t>24 Fizetendő kamatok és kamatjellegű ráfordítások</t>
  </si>
  <si>
    <t>25a- ebből lekötött bankbetétek értékvesztése</t>
  </si>
  <si>
    <t>25b- ebből Kincstáron kívüli forint-és devizaszámlák értékvesztése</t>
  </si>
  <si>
    <t>26a - ebből: lekötött bankbetétek mérlegfordulónapi értékelése során megállapított (nem realizát) árfolyamvesztesége</t>
  </si>
  <si>
    <t>C)  MÉRLEG SZERINTI EREDMÉNY (=±A±B)</t>
  </si>
  <si>
    <t>26b-ebből egyéb pénzeszközök mérlegfordulónapi értékelése során megállapított (nem realizát) árfolyamvesztesége</t>
  </si>
  <si>
    <t>08 Felhalmozási célú támogatások eredményszemléletű bevételek</t>
  </si>
  <si>
    <t>Felhalmozási célú visszatérítendő támogatás,kölcsön nyújtása áhtn kívülre</t>
  </si>
  <si>
    <t>Felhalmozási célú visszatérítendő támogatás, kölcsön visszatérülése áhtn kívülről</t>
  </si>
  <si>
    <t>2016. év</t>
  </si>
  <si>
    <t xml:space="preserve">a 2016. év végi beszámoló elkészítéséhez </t>
  </si>
  <si>
    <t>Szociális ágazati pótlék (+kiegészítő ágazati pótlék)</t>
  </si>
  <si>
    <t>Kieg.tám. Bölcsődében fogl.felsőfokú végzettségű kisgyermeknevelő béréhez</t>
  </si>
  <si>
    <t>Támogató szolgálat, közösségi ellátás IX.3. cím 1. 2016.Kvtv.9.melléklet</t>
  </si>
  <si>
    <t xml:space="preserve">Könyvtári és közműv. feladatok támogatása , Művészeti szervezetek támogatása </t>
  </si>
  <si>
    <t>Önk. Adatszolgáltatások minőségének javítása</t>
  </si>
  <si>
    <t>Jó adatszolgáltató önk. Támogatása</t>
  </si>
  <si>
    <t>Megyei önk. Rendkívüli támogatása</t>
  </si>
  <si>
    <t>Helyi közös. közlekedés</t>
  </si>
  <si>
    <t>Közérd. Kéményseprő-ipari közszolg. Meg nemtér. Ktg-nek tám</t>
  </si>
  <si>
    <t>Átmeneti ivóvíz ell..bizt.</t>
  </si>
  <si>
    <t>A helyi önkormányzatok szociális célú tűzifavásárláshoz kapcsolódó kiegészítő támogatása</t>
  </si>
  <si>
    <t>Kompenzáció 2016.</t>
  </si>
  <si>
    <t>Pótlólagos állami támogatás 2015. évi elszámolás alapján</t>
  </si>
  <si>
    <t>Felülvizsgálat (ÁSZ ellenőrzés) alapján pót támogatás kifizetése</t>
  </si>
  <si>
    <t>A Szent Márton Emlékévhez kapcsolódó beruházások megvalósításának támogatása</t>
  </si>
  <si>
    <t>Kőszeg Város feladatainak támogatása</t>
  </si>
  <si>
    <t>Gasztony Község feladatainak támogatása</t>
  </si>
  <si>
    <t>Magyarnádalja Község feladatainak támogatása</t>
  </si>
  <si>
    <t>Kemestaródfa Község feladatainak támogatása</t>
  </si>
  <si>
    <t>Csepreg Város feladatainak támogatása</t>
  </si>
  <si>
    <t>Rönök Község feladatainak támogatása</t>
  </si>
  <si>
    <t>Körmend feladatainak támogatása</t>
  </si>
  <si>
    <t>Batthyány Körmend</t>
  </si>
  <si>
    <t>Közfoglalkoztatási programokhoz nyújtott támogatás közfogl_E</t>
  </si>
  <si>
    <t>Közfoglalkoztatási programokhoz nyújtott támogatás közfogl_D</t>
  </si>
  <si>
    <t>KÖZFOGL_UTAL</t>
  </si>
  <si>
    <t>Pénzbeli ellátás (Emmi fejezetből)(pénz_Emmi)</t>
  </si>
  <si>
    <t>Pénzbeli ellátáshoz kapcs. Pótlék (Emmi fejezetből)(pótl_Emmi)</t>
  </si>
  <si>
    <t>GYTDMELG</t>
  </si>
  <si>
    <r>
      <t xml:space="preserve">Előző évről származó visszafizetések TŐKE és KAMAT összege
</t>
    </r>
    <r>
      <rPr>
        <b/>
        <i/>
        <sz val="10"/>
        <rFont val="Times New Roman"/>
        <family val="1"/>
      </rPr>
      <t>01. űrlap 124.sor 10. oszlop (K5021)(legalább ennyinek kell szerepelnie)</t>
    </r>
  </si>
  <si>
    <t xml:space="preserve">   ebből:</t>
  </si>
  <si>
    <t xml:space="preserve">      10032000-01031496 és 10032000-01034073 számlákra történő befizetések</t>
  </si>
  <si>
    <t>2015. évi zárszámadásból származó túlfizetések, amelyek kiadás ellentételezésként kerülnek figyelembe vételre</t>
  </si>
  <si>
    <r>
      <rPr>
        <b/>
        <u val="single"/>
        <sz val="10"/>
        <rFont val="Times New Roman"/>
        <family val="1"/>
      </rPr>
      <t xml:space="preserve">Tájékoztatás:
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Az Igazgatóság az államháztartásról szóló 2011. évi CXCV. törvény 59. § (1) bekezdése alapján lefolytatott </t>
    </r>
    <r>
      <rPr>
        <b/>
        <sz val="10"/>
        <rFont val="Times New Roman"/>
        <family val="1"/>
      </rPr>
      <t>2015. évi költségvetési beszámoló  hatósági ellenőrzése során egyes önkormányzatok esetében megállapította, hogy</t>
    </r>
    <r>
      <rPr>
        <sz val="10"/>
        <rFont val="Times New Roman"/>
        <family val="1"/>
      </rPr>
      <t xml:space="preserve">
a </t>
    </r>
    <r>
      <rPr>
        <i/>
        <sz val="10"/>
        <rFont val="Times New Roman"/>
        <family val="1"/>
      </rPr>
      <t>2015. évi költségvetési beszámoló 11/A. űrlap 40. sor Települési Önkormányzatok rendkívüli támogatása</t>
    </r>
    <r>
      <rPr>
        <sz val="10"/>
        <rFont val="Times New Roman"/>
        <family val="1"/>
      </rPr>
      <t xml:space="preserve"> és a</t>
    </r>
    <r>
      <rPr>
        <i/>
        <sz val="10"/>
        <rFont val="Times New Roman"/>
        <family val="1"/>
      </rPr>
      <t xml:space="preserve">
</t>
    </r>
    <r>
      <rPr>
        <sz val="10"/>
        <rFont val="Times New Roman"/>
        <family val="1"/>
      </rPr>
      <t xml:space="preserve">a </t>
    </r>
    <r>
      <rPr>
        <i/>
        <sz val="10"/>
        <rFont val="Times New Roman"/>
        <family val="1"/>
      </rPr>
      <t>2015. évi költségvetési beszámoló 11/A. űrlap 76. sor A helyi önkormányzatok szociális célú tűzifavásárláshoz kapcsolódó kiegészítő támogatása</t>
    </r>
    <r>
      <rPr>
        <sz val="10"/>
        <rFont val="Times New Roman"/>
        <family val="1"/>
      </rPr>
      <t xml:space="preserve">
jogcímeken "</t>
    </r>
    <r>
      <rPr>
        <b/>
        <sz val="10"/>
        <rFont val="Times New Roman"/>
        <family val="1"/>
      </rPr>
      <t>Az önkormányzat  által fel nem használt, de a következő évben jogszerűen felhasználható összeg" oszlop</t>
    </r>
    <r>
      <rPr>
        <sz val="10"/>
        <rFont val="Times New Roman"/>
        <family val="1"/>
      </rPr>
      <t xml:space="preserve"> adata téves.
</t>
    </r>
    <r>
      <rPr>
        <b/>
        <u val="single"/>
        <sz val="10"/>
        <rFont val="Times New Roman"/>
        <family val="1"/>
      </rPr>
      <t>E támogatási összegek</t>
    </r>
    <r>
      <rPr>
        <sz val="10"/>
        <rFont val="Times New Roman"/>
        <family val="1"/>
      </rPr>
      <t xml:space="preserve"> - a benyújtott külön elszámolás alapján - </t>
    </r>
    <r>
      <rPr>
        <b/>
        <u val="single"/>
        <sz val="10"/>
        <rFont val="Times New Roman"/>
        <family val="1"/>
      </rPr>
      <t xml:space="preserve">2016. évben ténylegesen felhasználásra kerültek, emiatt visszafizetései kötelezettség nem keletkezett, azonban az érintett önkormányzatoknak a 2016. évi költségvetési beszámoló 11/B. űrlap megfelelő során a 2016. évben történt felhasználásról számot kell adni.
</t>
    </r>
    <r>
      <rPr>
        <sz val="10"/>
        <rFont val="Times New Roman"/>
        <family val="1"/>
      </rPr>
      <t>Az Igazgatóság 2015. évi költségvetési beszámoló felülvizsgálata lezárása után a KGR-K11 rendszerbe betöltésre kerülnek az adatok és az érintett önkormányzatok jelzése alapján (amennyiben szükséges) további egyeztésre kerülhet sor.</t>
    </r>
  </si>
  <si>
    <t>Szombathely, 2017. február 7.</t>
  </si>
  <si>
    <t>Hiteltörlesztés</t>
  </si>
  <si>
    <t>2014. évi tény  (teljesítés)</t>
  </si>
  <si>
    <t>2016. évi eredeti ei.</t>
  </si>
  <si>
    <t>2016. évi módosított ei.</t>
  </si>
  <si>
    <t>2016. évi (teljesítés)</t>
  </si>
  <si>
    <t>Vasvár Város Önkormányzata 2016. évi költségvetése</t>
  </si>
  <si>
    <t xml:space="preserve">Európai Uniótól </t>
  </si>
  <si>
    <t>kormányok és nemzetközi szervezetektől</t>
  </si>
  <si>
    <t>egyéb külföldiektől</t>
  </si>
  <si>
    <t>Európai Uniótól</t>
  </si>
  <si>
    <t>Egyéb felhalmozási célú átvett pénzeszközök államháztartáson kívülről -egyéb vállalkozástól (Fundamenta)</t>
  </si>
  <si>
    <t>önkorm.</t>
  </si>
  <si>
    <t>kulturkp.</t>
  </si>
  <si>
    <t>nonprofit és egyéb vállalkozások részére</t>
  </si>
  <si>
    <t>FOGLALKOZTATOTTAK (fő) VASVÁRI FICÁNKOLÓ ÓVODA</t>
  </si>
  <si>
    <t>Vasvári Városfejlesztési Nonprofit Kft</t>
  </si>
  <si>
    <t>könyvtár telefon, meseasztal, naptárlyukasztógép,fémspirálozó</t>
  </si>
  <si>
    <t>óvoda mosógép, nyomtató</t>
  </si>
  <si>
    <t>AKTÍV REKREÁCIÓS ZÖLDTERÜLET KIALAKÍTÁSA</t>
  </si>
  <si>
    <t>BÖLCSÖDEI FÉRŐHELYEK FEJLESZTÉSE TOP</t>
  </si>
  <si>
    <r>
      <rPr>
        <b/>
        <sz val="10"/>
        <rFont val="Bookman Old Style"/>
        <family val="1"/>
      </rPr>
      <t>közfoglalkoztatás</t>
    </r>
    <r>
      <rPr>
        <sz val="10"/>
        <rFont val="Bookman Old Style"/>
        <family val="1"/>
      </rPr>
      <t xml:space="preserve"> fűkasza, aggregátor,műtrágyaszóró,utánfutó</t>
    </r>
  </si>
  <si>
    <t>IPARTERÜLET termőföld,erdő vásárlás</t>
  </si>
  <si>
    <t>IPARTERÜLET vázrajz</t>
  </si>
  <si>
    <t>Semmelweis járda</t>
  </si>
  <si>
    <t>Termelői piac tervek</t>
  </si>
  <si>
    <t xml:space="preserve">fürdő </t>
  </si>
  <si>
    <t>Városgazdálkodás sarokcsiszoló, sószóró</t>
  </si>
  <si>
    <t>Önkormányzati feladatok lakóházas ingatlan és ingatlan, termőföld vásárlás</t>
  </si>
  <si>
    <t>önkormányzati feladatok</t>
  </si>
  <si>
    <t>ALKOTMÁNY UTCA 13.</t>
  </si>
  <si>
    <t>ÚTFELÚJÍTÁS</t>
  </si>
  <si>
    <t>JÓZSEF A. U. 23-25.ENERGETIKAI FELÚJÍTÁS</t>
  </si>
  <si>
    <t>ÁRPÁD TÉR 8. ENERGETIKAI FELÚJÍTÁSA</t>
  </si>
  <si>
    <t>VIS MAIOR 2016</t>
  </si>
  <si>
    <t>kötelező feladatok eredeti ei</t>
  </si>
  <si>
    <t>kötelező feladatok módosított ei</t>
  </si>
  <si>
    <t>kötelező feladatok teljesítés</t>
  </si>
  <si>
    <t>6. a kezességvállalással kapcsolatos megtérülés.</t>
  </si>
  <si>
    <t>5. bírság-, pótlék- és díjbevétel, valamint</t>
  </si>
  <si>
    <t>4. a tárgyi eszköz és az immateriális jószág, részvény, részesedés, vállalat értékesítéséből vagy privatizációból származó bevétel,</t>
  </si>
  <si>
    <t>3. az osztalék, a koncessziós díj és a hozambevétel,</t>
  </si>
  <si>
    <t>2. az önkormányzati vagyon és az önkormányzatot megillető vagyoni értékű jog értékesítéséből és hasznosításából származó bevétel,</t>
  </si>
  <si>
    <t>1. a helyi adóból származó bevétel,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</si>
  <si>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</si>
  <si>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353/2011. (XII. 30.) Korm. rendelet</t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</si>
  <si>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</si>
  <si>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>d)53 törvény alapján az önkormányzatot megillető illeték, bírság, díj;</t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</si>
  <si>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</si>
  <si>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</si>
  <si>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</si>
  <si>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</si>
  <si>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</si>
  <si>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g)5 hitelintézetek által, származékos műveletek különbözeteként az Államadósság Kezelő Központ Zrt.-nél (a továbbiakban: ÁKK Zrt.) elhelyezett fedezeti betétek, és azok összege.</t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</si>
  <si>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</si>
  <si>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</si>
  <si>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</si>
  <si>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</si>
  <si>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</si>
  <si>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t>a)4 hitel, kölcsön felvétele, átvállalása a folyósítás, átvállalás napjától a végtörlesztés napjáig, és annak aktuális tőketartozása,</t>
  </si>
  <si>
    <t>SAJÁT BEVÉTELEK 50%-a:</t>
  </si>
  <si>
    <t>SAJÁT BEVÉTELEK ÖSSZESEN:</t>
  </si>
  <si>
    <t>B34,B351,B355</t>
  </si>
  <si>
    <t>353/2011. (XII. 30.) Korm. Rendelet értelmében az önkormányzat saját bevételének minősül</t>
  </si>
  <si>
    <t>adatok eFt-ban</t>
  </si>
  <si>
    <t>ebből: külföldi pénzintézetek</t>
  </si>
  <si>
    <t>ebből: más kormányok</t>
  </si>
  <si>
    <t>ebből: nemzetközi fejlesztési szervezetek</t>
  </si>
  <si>
    <t>ebből: kárpótlási jegyek</t>
  </si>
  <si>
    <t xml:space="preserve">Befektetési célú belföldi értékpapírok beváltása, értékesítése </t>
  </si>
  <si>
    <t>ebből: befektetési jegyek</t>
  </si>
  <si>
    <t xml:space="preserve">Forgatási célú belföldi értékpapírok beváltása, értékesítése </t>
  </si>
  <si>
    <t>2015.07. HÓ</t>
  </si>
  <si>
    <t>ebből: pénzügyi vállalkozás</t>
  </si>
  <si>
    <t>Rövid lejáratú hitelek, kölcsönök felvétele</t>
  </si>
  <si>
    <t>saját bevételek 50%-a 2018.</t>
  </si>
  <si>
    <t>saját bevételek 50%-a 2017.</t>
  </si>
  <si>
    <t>saját bevételek 50%-a 2016.</t>
  </si>
  <si>
    <t>adósságot keletkeztető ügyletekből és kezességvállalásokból fennálló kötelezettségek 2018.évre</t>
  </si>
  <si>
    <t>adósságot keletkeztető ügyletekből és kezességvállalásokból fennálló kötelezettségek 2017.évre</t>
  </si>
  <si>
    <t>adósságot keletkeztető ügyletekből és kezességvállalásokból fennálló kötelezettségek 2016.évre</t>
  </si>
  <si>
    <t>adósságot keletkeztető ügyletekből és kezességvállalásokból fennálló kötelezettségek a teljes futamidőre</t>
  </si>
  <si>
    <t>adósságot keletkeztető ügylet lejárati időpontja</t>
  </si>
  <si>
    <t>adósságot keletkeztető ügylet kezdő időpontja</t>
  </si>
  <si>
    <t>Kimutatás az Áht 29/A § alapján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</si>
  <si>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</si>
  <si>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adósságot keletkeztető ügyletekből és kezességvállalásokból fennálló kötelezettségek 2019.évre</t>
  </si>
  <si>
    <t>saját bevételek 50%-a 2019.</t>
  </si>
  <si>
    <t>2019.</t>
  </si>
  <si>
    <t>24/1.számú melléklet</t>
  </si>
  <si>
    <t>24/2.számú melléklet</t>
  </si>
  <si>
    <t xml:space="preserve"> költségvetési egyenleg megállapítása és rendezése</t>
  </si>
  <si>
    <t>2016. évi zárszámadása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</si>
</sst>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#,##0\ &quot;Ft&quot;"/>
    <numFmt numFmtId="169" formatCode="_-* #,##0.00\ _F_t_-;\-* #,##0.00\ _F_t_-;_-* \-??\ _F_t_-;_-@_-"/>
    <numFmt numFmtId="170" formatCode="0__"/>
    <numFmt numFmtId="171" formatCode="\ ##########"/>
  </numFmts>
  <fonts count="1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0"/>
      <color indexed="8"/>
      <name val="Bookman Old Style"/>
      <family val="1"/>
    </font>
    <font>
      <sz val="10"/>
      <name val="Arial CE"/>
      <family val="0"/>
    </font>
    <font>
      <b/>
      <i/>
      <u val="single"/>
      <sz val="12"/>
      <name val="Bookman Old Style"/>
      <family val="1"/>
    </font>
    <font>
      <b/>
      <i/>
      <u val="single"/>
      <sz val="11"/>
      <name val="Bookman Old Style"/>
      <family val="1"/>
    </font>
    <font>
      <u val="single"/>
      <sz val="12"/>
      <name val="Bookman Old Style"/>
      <family val="1"/>
    </font>
    <font>
      <b/>
      <i/>
      <u val="single"/>
      <sz val="14"/>
      <name val="Bookman Old Style"/>
      <family val="1"/>
    </font>
    <font>
      <b/>
      <i/>
      <sz val="11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0"/>
      <name val="Arial CE"/>
      <family val="0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8"/>
      <name val="Clarendon Condensed CE"/>
      <family val="1"/>
    </font>
    <font>
      <sz val="10"/>
      <color indexed="8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Arial"/>
      <family val="2"/>
    </font>
    <font>
      <b/>
      <sz val="14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9"/>
      <name val="Bookman Old Style"/>
      <family val="1"/>
    </font>
    <font>
      <b/>
      <sz val="11"/>
      <color indexed="1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color indexed="8"/>
      <name val="Bookman Old Style"/>
      <family val="1"/>
    </font>
    <font>
      <i/>
      <sz val="8"/>
      <name val="Arial"/>
      <family val="2"/>
    </font>
    <font>
      <b/>
      <sz val="12"/>
      <name val="MS Sans Serif"/>
      <family val="0"/>
    </font>
    <font>
      <i/>
      <sz val="10"/>
      <name val="Bookman Old Style"/>
      <family val="1"/>
    </font>
    <font>
      <i/>
      <sz val="10"/>
      <name val="MS Sans Serif"/>
      <family val="0"/>
    </font>
    <font>
      <b/>
      <i/>
      <u val="single"/>
      <sz val="11"/>
      <name val="Times New Roman"/>
      <family val="1"/>
    </font>
    <font>
      <i/>
      <u val="single"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Bookman Old Style"/>
      <family val="1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i/>
      <sz val="11"/>
      <name val="Bookman Old Style"/>
      <family val="1"/>
    </font>
    <font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0"/>
      <color indexed="14"/>
      <name val="Times New Roman"/>
      <family val="1"/>
    </font>
    <font>
      <sz val="10"/>
      <color indexed="10"/>
      <name val="Bookman Old Style"/>
      <family val="1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b/>
      <sz val="9"/>
      <color indexed="8"/>
      <name val="Bookman Old Style"/>
      <family val="1"/>
    </font>
    <font>
      <b/>
      <sz val="10"/>
      <color indexed="40"/>
      <name val="Bookman Old Style"/>
      <family val="1"/>
    </font>
    <font>
      <i/>
      <sz val="10"/>
      <color indexed="4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sz val="10"/>
      <color rgb="FFFF33CC"/>
      <name val="Times New Roman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sz val="10"/>
      <color rgb="FFFF0000"/>
      <name val="Bookman Old Style"/>
      <family val="1"/>
    </font>
    <font>
      <b/>
      <sz val="12"/>
      <color theme="1"/>
      <name val="Bookman Old Style"/>
      <family val="1"/>
    </font>
  </fonts>
  <fills count="5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11" fillId="12" borderId="0" applyNumberFormat="0" applyBorder="0" applyAlignment="0" applyProtection="0"/>
    <xf numFmtId="0" fontId="11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11" fillId="23" borderId="0" applyNumberFormat="0" applyBorder="0" applyAlignment="0" applyProtection="0"/>
    <xf numFmtId="0" fontId="111" fillId="24" borderId="0" applyNumberFormat="0" applyBorder="0" applyAlignment="0" applyProtection="0"/>
    <xf numFmtId="0" fontId="111" fillId="25" borderId="0" applyNumberFormat="0" applyBorder="0" applyAlignment="0" applyProtection="0"/>
    <xf numFmtId="0" fontId="23" fillId="26" borderId="0" applyNumberFormat="0" applyBorder="0" applyAlignment="0" applyProtection="0"/>
    <xf numFmtId="0" fontId="111" fillId="27" borderId="0" applyNumberFormat="0" applyBorder="0" applyAlignment="0" applyProtection="0"/>
    <xf numFmtId="0" fontId="23" fillId="17" borderId="0" applyNumberFormat="0" applyBorder="0" applyAlignment="0" applyProtection="0"/>
    <xf numFmtId="0" fontId="111" fillId="18" borderId="0" applyNumberFormat="0" applyBorder="0" applyAlignment="0" applyProtection="0"/>
    <xf numFmtId="0" fontId="23" fillId="18" borderId="0" applyNumberFormat="0" applyBorder="0" applyAlignment="0" applyProtection="0"/>
    <xf numFmtId="0" fontId="111" fillId="28" borderId="0" applyNumberFormat="0" applyBorder="0" applyAlignment="0" applyProtection="0"/>
    <xf numFmtId="0" fontId="23" fillId="28" borderId="0" applyNumberFormat="0" applyBorder="0" applyAlignment="0" applyProtection="0"/>
    <xf numFmtId="0" fontId="111" fillId="29" borderId="0" applyNumberFormat="0" applyBorder="0" applyAlignment="0" applyProtection="0"/>
    <xf numFmtId="0" fontId="23" fillId="30" borderId="0" applyNumberFormat="0" applyBorder="0" applyAlignment="0" applyProtection="0"/>
    <xf numFmtId="0" fontId="111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2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5" borderId="0" applyNumberFormat="0" applyBorder="0" applyAlignment="0" applyProtection="0"/>
    <xf numFmtId="0" fontId="36" fillId="5" borderId="0" applyNumberFormat="0" applyBorder="0" applyAlignment="0" applyProtection="0"/>
    <xf numFmtId="0" fontId="112" fillId="36" borderId="1" applyNumberFormat="0" applyAlignment="0" applyProtection="0"/>
    <xf numFmtId="0" fontId="24" fillId="11" borderId="2" applyNumberFormat="0" applyAlignment="0" applyProtection="0"/>
    <xf numFmtId="0" fontId="38" fillId="37" borderId="2" applyNumberFormat="0" applyAlignment="0" applyProtection="0"/>
    <xf numFmtId="0" fontId="29" fillId="38" borderId="3" applyNumberFormat="0" applyAlignment="0" applyProtection="0"/>
    <xf numFmtId="0" fontId="1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4" fillId="0" borderId="4" applyNumberFormat="0" applyFill="0" applyAlignment="0" applyProtection="0"/>
    <xf numFmtId="0" fontId="26" fillId="0" borderId="5" applyNumberFormat="0" applyFill="0" applyAlignment="0" applyProtection="0"/>
    <xf numFmtId="0" fontId="115" fillId="0" borderId="6" applyNumberFormat="0" applyFill="0" applyAlignment="0" applyProtection="0"/>
    <xf numFmtId="0" fontId="27" fillId="0" borderId="7" applyNumberFormat="0" applyFill="0" applyAlignment="0" applyProtection="0"/>
    <xf numFmtId="0" fontId="116" fillId="0" borderId="8" applyNumberFormat="0" applyFill="0" applyAlignment="0" applyProtection="0"/>
    <xf numFmtId="0" fontId="28" fillId="0" borderId="9" applyNumberFormat="0" applyFill="0" applyAlignment="0" applyProtection="0"/>
    <xf numFmtId="0" fontId="11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7" fillId="39" borderId="10" applyNumberFormat="0" applyAlignment="0" applyProtection="0"/>
    <xf numFmtId="0" fontId="29" fillId="38" borderId="3" applyNumberFormat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8" fillId="0" borderId="0">
      <alignment/>
      <protection/>
    </xf>
    <xf numFmtId="0" fontId="1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6" fillId="0" borderId="5" applyNumberFormat="0" applyFill="0" applyAlignment="0" applyProtection="0"/>
    <xf numFmtId="0" fontId="27" fillId="0" borderId="7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11" applyNumberFormat="0" applyFill="0" applyAlignment="0" applyProtection="0"/>
    <xf numFmtId="0" fontId="31" fillId="0" borderId="12" applyNumberFormat="0" applyFill="0" applyAlignment="0" applyProtection="0"/>
    <xf numFmtId="0" fontId="24" fillId="11" borderId="2" applyNumberFormat="0" applyAlignment="0" applyProtection="0"/>
    <xf numFmtId="0" fontId="1" fillId="40" borderId="13" applyNumberFormat="0" applyFont="0" applyAlignment="0" applyProtection="0"/>
    <xf numFmtId="0" fontId="1" fillId="41" borderId="14" applyNumberFormat="0" applyFon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28" borderId="0" applyNumberFormat="0" applyBorder="0" applyAlignment="0" applyProtection="0"/>
    <xf numFmtId="0" fontId="23" fillId="30" borderId="0" applyNumberFormat="0" applyBorder="0" applyAlignment="0" applyProtection="0"/>
    <xf numFmtId="0" fontId="23" fillId="35" borderId="0" applyNumberFormat="0" applyBorder="0" applyAlignment="0" applyProtection="0"/>
    <xf numFmtId="0" fontId="121" fillId="42" borderId="0" applyNumberFormat="0" applyBorder="0" applyAlignment="0" applyProtection="0"/>
    <xf numFmtId="0" fontId="32" fillId="6" borderId="0" applyNumberFormat="0" applyBorder="0" applyAlignment="0" applyProtection="0"/>
    <xf numFmtId="0" fontId="122" fillId="43" borderId="15" applyNumberFormat="0" applyAlignment="0" applyProtection="0"/>
    <xf numFmtId="0" fontId="33" fillId="37" borderId="16" applyNumberFormat="0" applyAlignment="0" applyProtection="0"/>
    <xf numFmtId="0" fontId="31" fillId="0" borderId="12" applyNumberFormat="0" applyFill="0" applyAlignment="0" applyProtection="0"/>
    <xf numFmtId="0" fontId="1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4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" fontId="62" fillId="0" borderId="0">
      <alignment vertical="center"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41" borderId="14" applyNumberFormat="0" applyFont="0" applyAlignment="0" applyProtection="0"/>
    <xf numFmtId="0" fontId="33" fillId="37" borderId="16" applyNumberFormat="0" applyAlignment="0" applyProtection="0"/>
    <xf numFmtId="0" fontId="124" fillId="0" borderId="17" applyNumberFormat="0" applyFill="0" applyAlignment="0" applyProtection="0"/>
    <xf numFmtId="0" fontId="35" fillId="0" borderId="1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5" fillId="45" borderId="0" applyNumberFormat="0" applyBorder="0" applyAlignment="0" applyProtection="0"/>
    <xf numFmtId="0" fontId="36" fillId="5" borderId="0" applyNumberFormat="0" applyBorder="0" applyAlignment="0" applyProtection="0"/>
    <xf numFmtId="0" fontId="126" fillId="46" borderId="0" applyNumberFormat="0" applyBorder="0" applyAlignment="0" applyProtection="0"/>
    <xf numFmtId="0" fontId="37" fillId="44" borderId="0" applyNumberFormat="0" applyBorder="0" applyAlignment="0" applyProtection="0"/>
    <xf numFmtId="0" fontId="127" fillId="43" borderId="1" applyNumberFormat="0" applyAlignment="0" applyProtection="0"/>
    <xf numFmtId="0" fontId="38" fillId="37" borderId="2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0" fillId="0" borderId="0" applyNumberFormat="0" applyFill="0" applyBorder="0" applyAlignment="0" applyProtection="0"/>
  </cellStyleXfs>
  <cellXfs count="71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9" fillId="0" borderId="19" xfId="0" applyFont="1" applyBorder="1" applyAlignment="1">
      <alignment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center" wrapText="1"/>
    </xf>
    <xf numFmtId="0" fontId="5" fillId="18" borderId="0" xfId="0" applyFont="1" applyFill="1" applyAlignment="1">
      <alignment/>
    </xf>
    <xf numFmtId="0" fontId="10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7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19" xfId="0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14" fillId="0" borderId="19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6" fillId="44" borderId="20" xfId="0" applyFont="1" applyFill="1" applyBorder="1" applyAlignment="1">
      <alignment wrapText="1"/>
    </xf>
    <xf numFmtId="0" fontId="15" fillId="0" borderId="21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5" fillId="0" borderId="23" xfId="149" applyFont="1" applyFill="1" applyBorder="1" applyAlignment="1">
      <alignment vertical="center" wrapText="1"/>
      <protection/>
    </xf>
    <xf numFmtId="0" fontId="7" fillId="0" borderId="1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3" xfId="0" applyFont="1" applyFill="1" applyBorder="1" applyAlignment="1">
      <alignment wrapText="1"/>
    </xf>
    <xf numFmtId="0" fontId="4" fillId="0" borderId="25" xfId="0" applyFont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" wrapText="1"/>
    </xf>
    <xf numFmtId="0" fontId="15" fillId="0" borderId="22" xfId="0" applyFont="1" applyFill="1" applyBorder="1" applyAlignment="1">
      <alignment horizontal="center" wrapText="1"/>
    </xf>
    <xf numFmtId="0" fontId="16" fillId="0" borderId="23" xfId="0" applyFont="1" applyBorder="1" applyAlignment="1">
      <alignment wrapText="1"/>
    </xf>
    <xf numFmtId="0" fontId="15" fillId="0" borderId="19" xfId="0" applyFont="1" applyFill="1" applyBorder="1" applyAlignment="1">
      <alignment horizontal="right" wrapText="1"/>
    </xf>
    <xf numFmtId="0" fontId="15" fillId="0" borderId="24" xfId="0" applyFont="1" applyFill="1" applyBorder="1" applyAlignment="1">
      <alignment horizontal="right" wrapText="1"/>
    </xf>
    <xf numFmtId="0" fontId="7" fillId="0" borderId="23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6" fillId="0" borderId="23" xfId="0" applyFont="1" applyFill="1" applyBorder="1" applyAlignment="1">
      <alignment wrapText="1"/>
    </xf>
    <xf numFmtId="0" fontId="20" fillId="0" borderId="28" xfId="0" applyFont="1" applyFill="1" applyBorder="1" applyAlignment="1">
      <alignment/>
    </xf>
    <xf numFmtId="0" fontId="16" fillId="44" borderId="30" xfId="0" applyFont="1" applyFill="1" applyBorder="1" applyAlignment="1">
      <alignment wrapText="1"/>
    </xf>
    <xf numFmtId="0" fontId="18" fillId="0" borderId="23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1" fillId="0" borderId="31" xfId="0" applyFont="1" applyFill="1" applyBorder="1" applyAlignment="1">
      <alignment wrapText="1"/>
    </xf>
    <xf numFmtId="0" fontId="10" fillId="0" borderId="31" xfId="0" applyFont="1" applyFill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3" fillId="0" borderId="19" xfId="0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22" fillId="44" borderId="0" xfId="0" applyFont="1" applyFill="1" applyAlignment="1">
      <alignment/>
    </xf>
    <xf numFmtId="0" fontId="14" fillId="0" borderId="19" xfId="0" applyFont="1" applyFill="1" applyBorder="1" applyAlignment="1">
      <alignment horizontal="right"/>
    </xf>
    <xf numFmtId="0" fontId="4" fillId="0" borderId="19" xfId="0" applyFont="1" applyBorder="1" applyAlignment="1">
      <alignment wrapText="1"/>
    </xf>
    <xf numFmtId="0" fontId="22" fillId="0" borderId="19" xfId="0" applyFont="1" applyBorder="1" applyAlignment="1">
      <alignment/>
    </xf>
    <xf numFmtId="0" fontId="6" fillId="0" borderId="19" xfId="0" applyFont="1" applyFill="1" applyBorder="1" applyAlignment="1">
      <alignment horizontal="justify" wrapText="1"/>
    </xf>
    <xf numFmtId="0" fontId="6" fillId="0" borderId="19" xfId="0" applyFont="1" applyBorder="1" applyAlignment="1">
      <alignment/>
    </xf>
    <xf numFmtId="0" fontId="7" fillId="0" borderId="19" xfId="0" applyFont="1" applyFill="1" applyBorder="1" applyAlignment="1">
      <alignment horizontal="justify" wrapText="1"/>
    </xf>
    <xf numFmtId="0" fontId="5" fillId="0" borderId="19" xfId="0" applyFont="1" applyBorder="1" applyAlignment="1">
      <alignment/>
    </xf>
    <xf numFmtId="0" fontId="7" fillId="0" borderId="19" xfId="0" applyFont="1" applyFill="1" applyBorder="1" applyAlignment="1">
      <alignment wrapText="1"/>
    </xf>
    <xf numFmtId="0" fontId="7" fillId="0" borderId="0" xfId="0" applyFont="1" applyAlignment="1">
      <alignment/>
    </xf>
    <xf numFmtId="0" fontId="19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32" xfId="0" applyFont="1" applyFill="1" applyBorder="1" applyAlignment="1">
      <alignment/>
    </xf>
    <xf numFmtId="0" fontId="41" fillId="0" borderId="19" xfId="0" applyFont="1" applyBorder="1" applyAlignment="1">
      <alignment horizontal="center" wrapText="1"/>
    </xf>
    <xf numFmtId="0" fontId="7" fillId="0" borderId="19" xfId="137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7" fillId="47" borderId="0" xfId="135" applyFont="1" applyFill="1" applyBorder="1" applyAlignment="1">
      <alignment horizontal="left" wrapText="1"/>
      <protection/>
    </xf>
    <xf numFmtId="0" fontId="41" fillId="0" borderId="19" xfId="0" applyFont="1" applyBorder="1" applyAlignment="1">
      <alignment wrapText="1"/>
    </xf>
    <xf numFmtId="0" fontId="3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9" fillId="0" borderId="19" xfId="0" applyFont="1" applyBorder="1" applyAlignment="1">
      <alignment/>
    </xf>
    <xf numFmtId="0" fontId="4" fillId="18" borderId="0" xfId="0" applyFont="1" applyFill="1" applyAlignment="1">
      <alignment/>
    </xf>
    <xf numFmtId="0" fontId="11" fillId="41" borderId="19" xfId="0" applyFont="1" applyFill="1" applyBorder="1" applyAlignment="1">
      <alignment/>
    </xf>
    <xf numFmtId="0" fontId="4" fillId="41" borderId="19" xfId="0" applyFont="1" applyFill="1" applyBorder="1" applyAlignment="1">
      <alignment/>
    </xf>
    <xf numFmtId="0" fontId="3" fillId="41" borderId="19" xfId="0" applyFont="1" applyFill="1" applyBorder="1" applyAlignment="1">
      <alignment/>
    </xf>
    <xf numFmtId="0" fontId="6" fillId="41" borderId="19" xfId="0" applyFont="1" applyFill="1" applyBorder="1" applyAlignment="1">
      <alignment/>
    </xf>
    <xf numFmtId="0" fontId="22" fillId="41" borderId="19" xfId="0" applyFont="1" applyFill="1" applyBorder="1" applyAlignment="1">
      <alignment/>
    </xf>
    <xf numFmtId="0" fontId="3" fillId="41" borderId="19" xfId="0" applyFont="1" applyFill="1" applyBorder="1" applyAlignment="1">
      <alignment horizontal="left" vertical="top" wrapText="1"/>
    </xf>
    <xf numFmtId="4" fontId="5" fillId="0" borderId="19" xfId="0" applyNumberFormat="1" applyFont="1" applyBorder="1" applyAlignment="1">
      <alignment/>
    </xf>
    <xf numFmtId="0" fontId="16" fillId="0" borderId="20" xfId="0" applyFont="1" applyFill="1" applyBorder="1" applyAlignment="1">
      <alignment wrapText="1"/>
    </xf>
    <xf numFmtId="0" fontId="39" fillId="0" borderId="19" xfId="0" applyFont="1" applyBorder="1" applyAlignment="1">
      <alignment/>
    </xf>
    <xf numFmtId="0" fontId="39" fillId="41" borderId="19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3" fillId="0" borderId="19" xfId="0" applyFont="1" applyBorder="1" applyAlignment="1">
      <alignment/>
    </xf>
    <xf numFmtId="0" fontId="7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0" fontId="3" fillId="0" borderId="19" xfId="0" applyFont="1" applyBorder="1" applyAlignment="1">
      <alignment/>
    </xf>
    <xf numFmtId="0" fontId="39" fillId="0" borderId="19" xfId="0" applyFont="1" applyBorder="1" applyAlignment="1">
      <alignment horizontal="center" wrapText="1"/>
    </xf>
    <xf numFmtId="0" fontId="5" fillId="18" borderId="0" xfId="0" applyFont="1" applyFill="1" applyAlignment="1">
      <alignment/>
    </xf>
    <xf numFmtId="0" fontId="39" fillId="0" borderId="19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45" fillId="0" borderId="0" xfId="133" applyFont="1">
      <alignment/>
      <protection/>
    </xf>
    <xf numFmtId="0" fontId="6" fillId="0" borderId="19" xfId="137" applyFont="1" applyFill="1" applyBorder="1" applyAlignment="1">
      <alignment horizontal="left" vertical="top" wrapText="1"/>
      <protection/>
    </xf>
    <xf numFmtId="0" fontId="46" fillId="0" borderId="0" xfId="134" applyFont="1">
      <alignment/>
      <protection/>
    </xf>
    <xf numFmtId="1" fontId="47" fillId="0" borderId="0" xfId="134" applyNumberFormat="1" applyFont="1">
      <alignment/>
      <protection/>
    </xf>
    <xf numFmtId="1" fontId="46" fillId="0" borderId="0" xfId="134" applyNumberFormat="1" applyFont="1">
      <alignment/>
      <protection/>
    </xf>
    <xf numFmtId="0" fontId="46" fillId="0" borderId="0" xfId="134" applyFont="1" applyBorder="1" applyAlignment="1">
      <alignment horizontal="center"/>
      <protection/>
    </xf>
    <xf numFmtId="3" fontId="46" fillId="0" borderId="0" xfId="134" applyNumberFormat="1" applyFont="1" applyBorder="1">
      <alignment/>
      <protection/>
    </xf>
    <xf numFmtId="0" fontId="46" fillId="0" borderId="0" xfId="134" applyFont="1" applyBorder="1">
      <alignment/>
      <protection/>
    </xf>
    <xf numFmtId="0" fontId="48" fillId="0" borderId="0" xfId="134" applyFont="1">
      <alignment/>
      <protection/>
    </xf>
    <xf numFmtId="1" fontId="48" fillId="0" borderId="0" xfId="134" applyNumberFormat="1" applyFont="1" applyAlignment="1">
      <alignment horizontal="left"/>
      <protection/>
    </xf>
    <xf numFmtId="0" fontId="48" fillId="0" borderId="0" xfId="134" applyFont="1" applyBorder="1" applyAlignment="1">
      <alignment horizontal="center"/>
      <protection/>
    </xf>
    <xf numFmtId="3" fontId="48" fillId="0" borderId="0" xfId="134" applyNumberFormat="1" applyFont="1" applyBorder="1">
      <alignment/>
      <protection/>
    </xf>
    <xf numFmtId="0" fontId="48" fillId="0" borderId="0" xfId="134" applyFont="1" applyBorder="1">
      <alignment/>
      <protection/>
    </xf>
    <xf numFmtId="0" fontId="48" fillId="0" borderId="0" xfId="134" applyFont="1" applyAlignment="1">
      <alignment horizontal="left"/>
      <protection/>
    </xf>
    <xf numFmtId="0" fontId="50" fillId="0" borderId="19" xfId="134" applyFont="1" applyFill="1" applyBorder="1" applyAlignment="1">
      <alignment horizontal="center" vertical="center"/>
      <protection/>
    </xf>
    <xf numFmtId="3" fontId="50" fillId="0" borderId="33" xfId="134" applyNumberFormat="1" applyFont="1" applyFill="1" applyBorder="1" applyAlignment="1">
      <alignment horizontal="center" vertical="center"/>
      <protection/>
    </xf>
    <xf numFmtId="0" fontId="51" fillId="0" borderId="33" xfId="134" applyFont="1" applyFill="1" applyBorder="1" applyAlignment="1">
      <alignment horizontal="center" vertical="center"/>
      <protection/>
    </xf>
    <xf numFmtId="3" fontId="51" fillId="0" borderId="33" xfId="134" applyNumberFormat="1" applyFont="1" applyFill="1" applyBorder="1" applyAlignment="1">
      <alignment horizontal="center" vertical="center"/>
      <protection/>
    </xf>
    <xf numFmtId="3" fontId="51" fillId="0" borderId="19" xfId="134" applyNumberFormat="1" applyFont="1" applyFill="1" applyBorder="1" applyAlignment="1">
      <alignment horizontal="center" vertical="center"/>
      <protection/>
    </xf>
    <xf numFmtId="0" fontId="52" fillId="0" borderId="33" xfId="134" applyFont="1" applyFill="1" applyBorder="1" applyAlignment="1" quotePrefix="1">
      <alignment horizontal="center" vertical="center"/>
      <protection/>
    </xf>
    <xf numFmtId="0" fontId="52" fillId="0" borderId="33" xfId="134" applyFont="1" applyFill="1" applyBorder="1" applyAlignment="1">
      <alignment vertical="center" wrapText="1"/>
      <protection/>
    </xf>
    <xf numFmtId="0" fontId="52" fillId="0" borderId="33" xfId="134" applyFont="1" applyFill="1" applyBorder="1" applyAlignment="1">
      <alignment horizontal="center" vertical="center"/>
      <protection/>
    </xf>
    <xf numFmtId="3" fontId="52" fillId="0" borderId="19" xfId="134" applyNumberFormat="1" applyFont="1" applyFill="1" applyBorder="1" applyAlignment="1" quotePrefix="1">
      <alignment vertical="center"/>
      <protection/>
    </xf>
    <xf numFmtId="0" fontId="53" fillId="0" borderId="0" xfId="134" applyFont="1">
      <alignment/>
      <protection/>
    </xf>
    <xf numFmtId="0" fontId="50" fillId="0" borderId="33" xfId="134" applyFont="1" applyFill="1" applyBorder="1" applyAlignment="1" quotePrefix="1">
      <alignment horizontal="center" vertical="center"/>
      <protection/>
    </xf>
    <xf numFmtId="0" fontId="50" fillId="0" borderId="33" xfId="134" applyFont="1" applyFill="1" applyBorder="1" applyAlignment="1">
      <alignment vertical="center" wrapText="1"/>
      <protection/>
    </xf>
    <xf numFmtId="0" fontId="50" fillId="0" borderId="33" xfId="134" applyFont="1" applyFill="1" applyBorder="1" applyAlignment="1">
      <alignment horizontal="center" vertical="center"/>
      <protection/>
    </xf>
    <xf numFmtId="3" fontId="53" fillId="0" borderId="19" xfId="145" applyNumberFormat="1" applyFont="1" applyFill="1" applyBorder="1" applyAlignment="1">
      <alignment vertical="center" wrapText="1"/>
      <protection/>
    </xf>
    <xf numFmtId="0" fontId="53" fillId="0" borderId="0" xfId="134" applyFont="1" applyBorder="1">
      <alignment/>
      <protection/>
    </xf>
    <xf numFmtId="1" fontId="54" fillId="0" borderId="0" xfId="134" applyNumberFormat="1" applyFont="1" applyAlignment="1">
      <alignment horizontal="center" vertical="center"/>
      <protection/>
    </xf>
    <xf numFmtId="3" fontId="128" fillId="0" borderId="0" xfId="134" applyNumberFormat="1" applyFont="1" applyFill="1" applyAlignment="1">
      <alignment horizontal="center"/>
      <protection/>
    </xf>
    <xf numFmtId="3" fontId="50" fillId="0" borderId="19" xfId="134" applyNumberFormat="1" applyFont="1" applyFill="1" applyBorder="1" applyAlignment="1" quotePrefix="1">
      <alignment vertical="center"/>
      <protection/>
    </xf>
    <xf numFmtId="1" fontId="55" fillId="0" borderId="0" xfId="134" applyNumberFormat="1" applyFont="1">
      <alignment/>
      <protection/>
    </xf>
    <xf numFmtId="1" fontId="56" fillId="0" borderId="35" xfId="134" applyNumberFormat="1" applyFont="1" applyBorder="1" applyAlignment="1">
      <alignment horizontal="right" vertical="center"/>
      <protection/>
    </xf>
    <xf numFmtId="0" fontId="57" fillId="0" borderId="19" xfId="134" applyFont="1" applyFill="1" applyBorder="1" applyAlignment="1">
      <alignment vertical="top" wrapText="1"/>
      <protection/>
    </xf>
    <xf numFmtId="0" fontId="57" fillId="0" borderId="19" xfId="134" applyFont="1" applyFill="1" applyBorder="1" applyAlignment="1">
      <alignment horizontal="center" vertical="center"/>
      <protection/>
    </xf>
    <xf numFmtId="3" fontId="57" fillId="0" borderId="19" xfId="134" applyNumberFormat="1" applyFont="1" applyFill="1" applyBorder="1" applyAlignment="1" quotePrefix="1">
      <alignment vertical="center"/>
      <protection/>
    </xf>
    <xf numFmtId="1" fontId="59" fillId="0" borderId="0" xfId="134" applyNumberFormat="1" applyFont="1" applyAlignment="1">
      <alignment vertical="center"/>
      <protection/>
    </xf>
    <xf numFmtId="0" fontId="50" fillId="0" borderId="19" xfId="134" applyFont="1" applyFill="1" applyBorder="1" applyAlignment="1" quotePrefix="1">
      <alignment horizontal="center" vertical="center"/>
      <protection/>
    </xf>
    <xf numFmtId="0" fontId="58" fillId="0" borderId="0" xfId="134" applyFont="1">
      <alignment/>
      <protection/>
    </xf>
    <xf numFmtId="0" fontId="58" fillId="0" borderId="19" xfId="134" applyFont="1" applyBorder="1" applyAlignment="1">
      <alignment horizontal="center"/>
      <protection/>
    </xf>
    <xf numFmtId="3" fontId="58" fillId="0" borderId="19" xfId="134" applyNumberFormat="1" applyFont="1" applyBorder="1">
      <alignment/>
      <protection/>
    </xf>
    <xf numFmtId="0" fontId="58" fillId="0" borderId="0" xfId="134" applyFont="1" applyBorder="1">
      <alignment/>
      <protection/>
    </xf>
    <xf numFmtId="1" fontId="60" fillId="0" borderId="36" xfId="134" applyNumberFormat="1" applyFont="1" applyBorder="1" applyAlignment="1">
      <alignment vertical="center"/>
      <protection/>
    </xf>
    <xf numFmtId="1" fontId="60" fillId="0" borderId="31" xfId="134" applyNumberFormat="1" applyFont="1" applyBorder="1" applyAlignment="1">
      <alignment vertical="center"/>
      <protection/>
    </xf>
    <xf numFmtId="0" fontId="58" fillId="0" borderId="19" xfId="134" applyFont="1" applyFill="1" applyBorder="1" applyAlignment="1">
      <alignment horizontal="left" vertical="center" wrapText="1"/>
      <protection/>
    </xf>
    <xf numFmtId="1" fontId="60" fillId="0" borderId="0" xfId="134" applyNumberFormat="1" applyFont="1" applyBorder="1" applyAlignment="1">
      <alignment vertical="center"/>
      <protection/>
    </xf>
    <xf numFmtId="0" fontId="58" fillId="0" borderId="0" xfId="134" applyFont="1" applyFill="1" applyBorder="1" applyAlignment="1">
      <alignment horizontal="left" vertical="top" wrapText="1"/>
      <protection/>
    </xf>
    <xf numFmtId="0" fontId="58" fillId="0" borderId="0" xfId="134" applyFont="1" applyBorder="1" applyAlignment="1">
      <alignment horizontal="center"/>
      <protection/>
    </xf>
    <xf numFmtId="0" fontId="50" fillId="0" borderId="19" xfId="134" applyFont="1" applyFill="1" applyBorder="1" applyAlignment="1">
      <alignment vertical="center" wrapText="1"/>
      <protection/>
    </xf>
    <xf numFmtId="1" fontId="56" fillId="0" borderId="36" xfId="134" applyNumberFormat="1" applyFont="1" applyBorder="1" applyAlignment="1">
      <alignment horizontal="right" vertical="center"/>
      <protection/>
    </xf>
    <xf numFmtId="0" fontId="61" fillId="0" borderId="0" xfId="134" applyFont="1">
      <alignment/>
      <protection/>
    </xf>
    <xf numFmtId="0" fontId="56" fillId="48" borderId="19" xfId="134" applyFont="1" applyFill="1" applyBorder="1" applyAlignment="1">
      <alignment horizontal="center"/>
      <protection/>
    </xf>
    <xf numFmtId="3" fontId="56" fillId="48" borderId="19" xfId="134" applyNumberFormat="1" applyFont="1" applyFill="1" applyBorder="1">
      <alignment/>
      <protection/>
    </xf>
    <xf numFmtId="0" fontId="61" fillId="0" borderId="0" xfId="134" applyFont="1" applyBorder="1">
      <alignment/>
      <protection/>
    </xf>
    <xf numFmtId="0" fontId="58" fillId="0" borderId="19" xfId="134" applyFont="1" applyFill="1" applyBorder="1" applyAlignment="1">
      <alignment horizontal="left" wrapText="1"/>
      <protection/>
    </xf>
    <xf numFmtId="0" fontId="50" fillId="0" borderId="37" xfId="134" applyFont="1" applyFill="1" applyBorder="1" applyAlignment="1">
      <alignment vertical="center" wrapText="1"/>
      <protection/>
    </xf>
    <xf numFmtId="0" fontId="50" fillId="0" borderId="37" xfId="134" applyFont="1" applyFill="1" applyBorder="1" applyAlignment="1">
      <alignment horizontal="center" vertical="center"/>
      <protection/>
    </xf>
    <xf numFmtId="0" fontId="57" fillId="0" borderId="19" xfId="134" applyFont="1" applyFill="1" applyBorder="1" applyAlignment="1">
      <alignment vertical="center" wrapText="1"/>
      <protection/>
    </xf>
    <xf numFmtId="0" fontId="57" fillId="0" borderId="19" xfId="134" applyFont="1" applyFill="1" applyBorder="1" applyAlignment="1">
      <alignment horizontal="center" vertical="center" wrapText="1"/>
      <protection/>
    </xf>
    <xf numFmtId="3" fontId="57" fillId="0" borderId="19" xfId="134" applyNumberFormat="1" applyFont="1" applyFill="1" applyBorder="1" applyAlignment="1">
      <alignment vertical="center" wrapText="1"/>
      <protection/>
    </xf>
    <xf numFmtId="0" fontId="63" fillId="0" borderId="0" xfId="134" applyFont="1" applyFill="1" applyBorder="1" applyAlignment="1">
      <alignment vertical="center" wrapText="1"/>
      <protection/>
    </xf>
    <xf numFmtId="3" fontId="57" fillId="0" borderId="19" xfId="134" applyNumberFormat="1" applyFont="1" applyFill="1" applyBorder="1" applyAlignment="1">
      <alignment vertical="center"/>
      <protection/>
    </xf>
    <xf numFmtId="0" fontId="63" fillId="0" borderId="0" xfId="134" applyFont="1" applyFill="1" applyBorder="1" applyAlignment="1">
      <alignment vertical="center"/>
      <protection/>
    </xf>
    <xf numFmtId="1" fontId="60" fillId="0" borderId="0" xfId="134" applyNumberFormat="1" applyFont="1" applyAlignment="1">
      <alignment vertical="center"/>
      <protection/>
    </xf>
    <xf numFmtId="0" fontId="57" fillId="0" borderId="0" xfId="134" applyFont="1" applyFill="1" applyBorder="1" applyAlignment="1">
      <alignment vertical="center" wrapText="1"/>
      <protection/>
    </xf>
    <xf numFmtId="0" fontId="57" fillId="0" borderId="0" xfId="134" applyFont="1" applyFill="1" applyBorder="1" applyAlignment="1">
      <alignment horizontal="center" vertical="center" wrapText="1"/>
      <protection/>
    </xf>
    <xf numFmtId="0" fontId="46" fillId="0" borderId="0" xfId="134" applyFont="1" applyFill="1">
      <alignment/>
      <protection/>
    </xf>
    <xf numFmtId="0" fontId="46" fillId="0" borderId="0" xfId="134" applyFont="1" applyAlignment="1">
      <alignment horizontal="left"/>
      <protection/>
    </xf>
    <xf numFmtId="1" fontId="46" fillId="0" borderId="0" xfId="134" applyNumberFormat="1" applyFont="1" applyAlignment="1">
      <alignment horizontal="left"/>
      <protection/>
    </xf>
    <xf numFmtId="0" fontId="50" fillId="0" borderId="35" xfId="134" applyFont="1" applyFill="1" applyBorder="1" applyAlignment="1" quotePrefix="1">
      <alignment horizontal="center" vertical="center"/>
      <protection/>
    </xf>
    <xf numFmtId="0" fontId="58" fillId="0" borderId="34" xfId="134" applyFont="1" applyFill="1" applyBorder="1" applyAlignment="1">
      <alignment vertical="center" wrapText="1"/>
      <protection/>
    </xf>
    <xf numFmtId="3" fontId="56" fillId="48" borderId="34" xfId="146" applyNumberFormat="1" applyFont="1" applyFill="1" applyBorder="1" applyAlignment="1">
      <alignment horizontal="right" vertical="center" wrapText="1"/>
      <protection/>
    </xf>
    <xf numFmtId="0" fontId="50" fillId="0" borderId="37" xfId="134" applyFont="1" applyFill="1" applyBorder="1" applyAlignment="1" quotePrefix="1">
      <alignment horizontal="center" vertical="center"/>
      <protection/>
    </xf>
    <xf numFmtId="1" fontId="59" fillId="0" borderId="36" xfId="134" applyNumberFormat="1" applyFont="1" applyBorder="1" applyAlignment="1">
      <alignment vertical="center"/>
      <protection/>
    </xf>
    <xf numFmtId="0" fontId="58" fillId="0" borderId="38" xfId="134" applyFont="1" applyFill="1" applyBorder="1" applyAlignment="1">
      <alignment vertical="center" wrapText="1"/>
      <protection/>
    </xf>
    <xf numFmtId="0" fontId="64" fillId="48" borderId="0" xfId="134" applyFont="1" applyFill="1" applyAlignment="1">
      <alignment/>
      <protection/>
    </xf>
    <xf numFmtId="0" fontId="46" fillId="48" borderId="0" xfId="134" applyFont="1" applyFill="1" applyBorder="1" applyAlignment="1">
      <alignment horizontal="center"/>
      <protection/>
    </xf>
    <xf numFmtId="3" fontId="46" fillId="48" borderId="0" xfId="134" applyNumberFormat="1" applyFont="1" applyFill="1" applyBorder="1">
      <alignment/>
      <protection/>
    </xf>
    <xf numFmtId="3" fontId="49" fillId="48" borderId="0" xfId="134" applyNumberFormat="1" applyFont="1" applyFill="1" applyAlignment="1">
      <alignment horizontal="right"/>
      <protection/>
    </xf>
    <xf numFmtId="0" fontId="46" fillId="0" borderId="0" xfId="134" applyFont="1" applyFill="1" applyBorder="1" applyAlignment="1">
      <alignment horizontal="left"/>
      <protection/>
    </xf>
    <xf numFmtId="1" fontId="58" fillId="0" borderId="0" xfId="134" applyNumberFormat="1" applyFont="1" applyBorder="1">
      <alignment/>
      <protection/>
    </xf>
    <xf numFmtId="1" fontId="46" fillId="0" borderId="0" xfId="134" applyNumberFormat="1" applyFont="1" applyBorder="1">
      <alignment/>
      <protection/>
    </xf>
    <xf numFmtId="0" fontId="2" fillId="0" borderId="0" xfId="129">
      <alignment/>
      <protection/>
    </xf>
    <xf numFmtId="0" fontId="67" fillId="30" borderId="19" xfId="129" applyFont="1" applyFill="1" applyBorder="1" applyAlignment="1">
      <alignment horizontal="center" vertical="top" wrapText="1"/>
      <protection/>
    </xf>
    <xf numFmtId="0" fontId="8" fillId="0" borderId="19" xfId="129" applyFont="1" applyBorder="1" applyAlignment="1">
      <alignment horizontal="center" vertical="top" wrapText="1"/>
      <protection/>
    </xf>
    <xf numFmtId="0" fontId="8" fillId="0" borderId="19" xfId="129" applyFont="1" applyBorder="1" applyAlignment="1">
      <alignment horizontal="left" vertical="top" wrapText="1"/>
      <protection/>
    </xf>
    <xf numFmtId="3" fontId="8" fillId="0" borderId="19" xfId="129" applyNumberFormat="1" applyFont="1" applyBorder="1" applyAlignment="1">
      <alignment horizontal="right" vertical="top" wrapText="1"/>
      <protection/>
    </xf>
    <xf numFmtId="0" fontId="9" fillId="0" borderId="19" xfId="129" applyFont="1" applyBorder="1" applyAlignment="1">
      <alignment horizontal="center" vertical="top" wrapText="1"/>
      <protection/>
    </xf>
    <xf numFmtId="0" fontId="9" fillId="0" borderId="19" xfId="129" applyFont="1" applyBorder="1" applyAlignment="1">
      <alignment horizontal="left" vertical="top" wrapText="1"/>
      <protection/>
    </xf>
    <xf numFmtId="3" fontId="9" fillId="0" borderId="19" xfId="129" applyNumberFormat="1" applyFont="1" applyBorder="1" applyAlignment="1">
      <alignment horizontal="right" vertical="top" wrapText="1"/>
      <protection/>
    </xf>
    <xf numFmtId="0" fontId="45" fillId="0" borderId="0" xfId="148" applyFont="1">
      <alignment/>
      <protection/>
    </xf>
    <xf numFmtId="0" fontId="41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69" fillId="0" borderId="19" xfId="0" applyFont="1" applyFill="1" applyBorder="1" applyAlignment="1">
      <alignment horizontal="left" vertical="center"/>
    </xf>
    <xf numFmtId="0" fontId="5" fillId="0" borderId="19" xfId="0" applyFont="1" applyBorder="1" applyAlignment="1">
      <alignment/>
    </xf>
    <xf numFmtId="0" fontId="3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horizontal="left" vertical="center"/>
    </xf>
    <xf numFmtId="0" fontId="69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29" fillId="0" borderId="0" xfId="0" applyFont="1" applyAlignment="1">
      <alignment/>
    </xf>
    <xf numFmtId="0" fontId="130" fillId="0" borderId="19" xfId="0" applyFont="1" applyBorder="1" applyAlignment="1">
      <alignment/>
    </xf>
    <xf numFmtId="0" fontId="0" fillId="0" borderId="0" xfId="0" applyFont="1" applyAlignment="1">
      <alignment/>
    </xf>
    <xf numFmtId="0" fontId="129" fillId="0" borderId="19" xfId="0" applyFont="1" applyBorder="1" applyAlignment="1">
      <alignment/>
    </xf>
    <xf numFmtId="0" fontId="41" fillId="0" borderId="19" xfId="0" applyFont="1" applyFill="1" applyBorder="1" applyAlignment="1">
      <alignment horizontal="left" vertical="center" wrapText="1"/>
    </xf>
    <xf numFmtId="0" fontId="131" fillId="0" borderId="19" xfId="0" applyFont="1" applyBorder="1" applyAlignment="1">
      <alignment/>
    </xf>
    <xf numFmtId="0" fontId="41" fillId="0" borderId="19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center" wrapText="1"/>
    </xf>
    <xf numFmtId="0" fontId="13" fillId="47" borderId="19" xfId="0" applyFont="1" applyFill="1" applyBorder="1" applyAlignment="1">
      <alignment horizontal="left" vertical="center" wrapText="1"/>
    </xf>
    <xf numFmtId="0" fontId="41" fillId="47" borderId="19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32" fillId="0" borderId="19" xfId="0" applyFont="1" applyBorder="1" applyAlignment="1">
      <alignment/>
    </xf>
    <xf numFmtId="0" fontId="69" fillId="0" borderId="19" xfId="0" applyFont="1" applyBorder="1" applyAlignment="1">
      <alignment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3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133" fillId="0" borderId="0" xfId="0" applyFont="1" applyAlignment="1">
      <alignment/>
    </xf>
    <xf numFmtId="0" fontId="69" fillId="0" borderId="0" xfId="0" applyFont="1" applyAlignment="1">
      <alignment/>
    </xf>
    <xf numFmtId="0" fontId="39" fillId="0" borderId="19" xfId="0" applyFont="1" applyFill="1" applyBorder="1" applyAlignment="1">
      <alignment horizontal="center" vertical="center" wrapText="1"/>
    </xf>
    <xf numFmtId="0" fontId="69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right" vertical="center" wrapText="1"/>
    </xf>
    <xf numFmtId="0" fontId="39" fillId="0" borderId="19" xfId="0" applyFont="1" applyBorder="1" applyAlignment="1">
      <alignment horizontal="right"/>
    </xf>
    <xf numFmtId="0" fontId="39" fillId="0" borderId="19" xfId="0" applyFont="1" applyFill="1" applyBorder="1" applyAlignment="1">
      <alignment horizontal="right" vertical="center"/>
    </xf>
    <xf numFmtId="0" fontId="39" fillId="0" borderId="33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39" fillId="0" borderId="33" xfId="0" applyFont="1" applyBorder="1" applyAlignment="1">
      <alignment/>
    </xf>
    <xf numFmtId="0" fontId="5" fillId="0" borderId="33" xfId="0" applyFont="1" applyBorder="1" applyAlignment="1">
      <alignment horizontal="right"/>
    </xf>
    <xf numFmtId="0" fontId="10" fillId="0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5" fillId="0" borderId="19" xfId="0" applyFont="1" applyBorder="1" applyAlignment="1">
      <alignment horizontal="right"/>
    </xf>
    <xf numFmtId="0" fontId="41" fillId="0" borderId="19" xfId="0" applyFont="1" applyBorder="1" applyAlignment="1">
      <alignment horizontal="left"/>
    </xf>
    <xf numFmtId="0" fontId="3" fillId="49" borderId="19" xfId="0" applyFont="1" applyFill="1" applyBorder="1" applyAlignment="1">
      <alignment horizontal="left" vertical="center" wrapText="1"/>
    </xf>
    <xf numFmtId="0" fontId="4" fillId="49" borderId="19" xfId="0" applyFont="1" applyFill="1" applyBorder="1" applyAlignment="1">
      <alignment horizontal="left" vertical="center" wrapText="1"/>
    </xf>
    <xf numFmtId="0" fontId="13" fillId="47" borderId="19" xfId="0" applyFont="1" applyFill="1" applyBorder="1" applyAlignment="1">
      <alignment vertical="center" wrapText="1"/>
    </xf>
    <xf numFmtId="0" fontId="3" fillId="0" borderId="19" xfId="147" applyFont="1" applyFill="1" applyBorder="1" applyAlignment="1">
      <alignment horizontal="left" vertical="center" wrapText="1"/>
      <protection/>
    </xf>
    <xf numFmtId="0" fontId="71" fillId="0" borderId="19" xfId="147" applyFont="1" applyFill="1" applyBorder="1" applyAlignment="1">
      <alignment horizontal="center" vertical="center" wrapText="1"/>
      <protection/>
    </xf>
    <xf numFmtId="0" fontId="4" fillId="0" borderId="19" xfId="147" applyFont="1" applyFill="1" applyBorder="1" applyAlignment="1">
      <alignment horizontal="left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71" fillId="0" borderId="19" xfId="147" applyFont="1" applyFill="1" applyBorder="1" applyAlignment="1">
      <alignment horizontal="right" vertical="center" wrapText="1"/>
      <protection/>
    </xf>
    <xf numFmtId="0" fontId="4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6" fillId="41" borderId="0" xfId="0" applyFont="1" applyFill="1" applyBorder="1" applyAlignment="1">
      <alignment/>
    </xf>
    <xf numFmtId="0" fontId="22" fillId="41" borderId="0" xfId="0" applyFont="1" applyFill="1" applyBorder="1" applyAlignment="1">
      <alignment/>
    </xf>
    <xf numFmtId="0" fontId="134" fillId="0" borderId="19" xfId="0" applyFont="1" applyBorder="1" applyAlignment="1">
      <alignment/>
    </xf>
    <xf numFmtId="0" fontId="71" fillId="0" borderId="19" xfId="0" applyFont="1" applyFill="1" applyBorder="1" applyAlignment="1">
      <alignment horizontal="justify" wrapText="1"/>
    </xf>
    <xf numFmtId="0" fontId="124" fillId="0" borderId="19" xfId="0" applyFont="1" applyBorder="1" applyAlignment="1">
      <alignment/>
    </xf>
    <xf numFmtId="0" fontId="135" fillId="0" borderId="19" xfId="0" applyFont="1" applyBorder="1" applyAlignment="1">
      <alignment horizontal="center"/>
    </xf>
    <xf numFmtId="0" fontId="118" fillId="0" borderId="0" xfId="0" applyFont="1" applyAlignment="1">
      <alignment/>
    </xf>
    <xf numFmtId="0" fontId="118" fillId="0" borderId="0" xfId="0" applyFont="1" applyAlignment="1">
      <alignment horizontal="right"/>
    </xf>
    <xf numFmtId="3" fontId="7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/>
    </xf>
    <xf numFmtId="0" fontId="5" fillId="0" borderId="19" xfId="136" applyFont="1" applyBorder="1">
      <alignment/>
      <protection/>
    </xf>
    <xf numFmtId="0" fontId="11" fillId="50" borderId="19" xfId="0" applyFont="1" applyFill="1" applyBorder="1" applyAlignment="1">
      <alignment/>
    </xf>
    <xf numFmtId="0" fontId="4" fillId="5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74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/>
    </xf>
    <xf numFmtId="0" fontId="17" fillId="0" borderId="0" xfId="134">
      <alignment/>
      <protection/>
    </xf>
    <xf numFmtId="0" fontId="67" fillId="30" borderId="19" xfId="134" applyFont="1" applyFill="1" applyBorder="1" applyAlignment="1">
      <alignment horizontal="center" vertical="top" wrapText="1"/>
      <protection/>
    </xf>
    <xf numFmtId="0" fontId="8" fillId="0" borderId="19" xfId="134" applyFont="1" applyBorder="1" applyAlignment="1">
      <alignment horizontal="center" vertical="top" wrapText="1"/>
      <protection/>
    </xf>
    <xf numFmtId="0" fontId="8" fillId="0" borderId="19" xfId="134" applyFont="1" applyBorder="1" applyAlignment="1">
      <alignment horizontal="left" vertical="top" wrapText="1"/>
      <protection/>
    </xf>
    <xf numFmtId="3" fontId="8" fillId="0" borderId="19" xfId="134" applyNumberFormat="1" applyFont="1" applyBorder="1" applyAlignment="1">
      <alignment horizontal="right" vertical="top" wrapText="1"/>
      <protection/>
    </xf>
    <xf numFmtId="0" fontId="9" fillId="0" borderId="19" xfId="134" applyFont="1" applyBorder="1" applyAlignment="1">
      <alignment horizontal="center" vertical="top" wrapText="1"/>
      <protection/>
    </xf>
    <xf numFmtId="0" fontId="9" fillId="0" borderId="19" xfId="134" applyFont="1" applyBorder="1" applyAlignment="1">
      <alignment horizontal="left" vertical="top" wrapText="1"/>
      <protection/>
    </xf>
    <xf numFmtId="3" fontId="9" fillId="0" borderId="19" xfId="134" applyNumberFormat="1" applyFont="1" applyBorder="1" applyAlignment="1">
      <alignment horizontal="right" vertical="top" wrapText="1"/>
      <protection/>
    </xf>
    <xf numFmtId="0" fontId="5" fillId="0" borderId="19" xfId="0" applyFont="1" applyBorder="1" applyAlignment="1">
      <alignment/>
    </xf>
    <xf numFmtId="3" fontId="6" fillId="0" borderId="19" xfId="0" applyNumberFormat="1" applyFont="1" applyBorder="1" applyAlignment="1">
      <alignment horizontal="right" wrapText="1"/>
    </xf>
    <xf numFmtId="3" fontId="6" fillId="41" borderId="19" xfId="0" applyNumberFormat="1" applyFont="1" applyFill="1" applyBorder="1" applyAlignment="1">
      <alignment horizontal="right" wrapText="1"/>
    </xf>
    <xf numFmtId="3" fontId="39" fillId="0" borderId="19" xfId="0" applyNumberFormat="1" applyFont="1" applyBorder="1" applyAlignment="1">
      <alignment/>
    </xf>
    <xf numFmtId="0" fontId="39" fillId="47" borderId="0" xfId="133" applyFont="1" applyFill="1">
      <alignment/>
      <protection/>
    </xf>
    <xf numFmtId="0" fontId="1" fillId="47" borderId="0" xfId="133" applyFill="1">
      <alignment/>
      <protection/>
    </xf>
    <xf numFmtId="0" fontId="1" fillId="0" borderId="0" xfId="133" applyFill="1">
      <alignment/>
      <protection/>
    </xf>
    <xf numFmtId="0" fontId="1" fillId="0" borderId="0" xfId="133">
      <alignment/>
      <protection/>
    </xf>
    <xf numFmtId="0" fontId="40" fillId="0" borderId="0" xfId="133" applyFont="1" applyAlignment="1">
      <alignment horizontal="center" wrapText="1"/>
      <protection/>
    </xf>
    <xf numFmtId="0" fontId="1" fillId="0" borderId="0" xfId="133" applyAlignment="1">
      <alignment horizontal="center" wrapText="1"/>
      <protection/>
    </xf>
    <xf numFmtId="0" fontId="5" fillId="0" borderId="0" xfId="133" applyFont="1">
      <alignment/>
      <protection/>
    </xf>
    <xf numFmtId="0" fontId="41" fillId="0" borderId="19" xfId="133" applyFont="1" applyFill="1" applyBorder="1" applyAlignment="1">
      <alignment horizontal="center" vertical="center"/>
      <protection/>
    </xf>
    <xf numFmtId="0" fontId="41" fillId="0" borderId="19" xfId="133" applyFont="1" applyFill="1" applyBorder="1" applyAlignment="1">
      <alignment horizontal="center" vertical="center" wrapText="1"/>
      <protection/>
    </xf>
    <xf numFmtId="0" fontId="69" fillId="0" borderId="19" xfId="133" applyFont="1" applyBorder="1" applyAlignment="1">
      <alignment horizontal="center" wrapText="1"/>
      <protection/>
    </xf>
    <xf numFmtId="0" fontId="5" fillId="0" borderId="19" xfId="133" applyFont="1" applyBorder="1" applyAlignment="1">
      <alignment horizontal="center" wrapText="1"/>
      <protection/>
    </xf>
    <xf numFmtId="0" fontId="69" fillId="0" borderId="19" xfId="133" applyFont="1" applyFill="1" applyBorder="1" applyAlignment="1">
      <alignment vertical="center" wrapText="1"/>
      <protection/>
    </xf>
    <xf numFmtId="171" fontId="69" fillId="0" borderId="19" xfId="133" applyNumberFormat="1" applyFont="1" applyFill="1" applyBorder="1" applyAlignment="1">
      <alignment vertical="center"/>
      <protection/>
    </xf>
    <xf numFmtId="0" fontId="5" fillId="0" borderId="19" xfId="133" applyFont="1" applyBorder="1">
      <alignment/>
      <protection/>
    </xf>
    <xf numFmtId="0" fontId="69" fillId="0" borderId="19" xfId="133" applyFont="1" applyFill="1" applyBorder="1" applyAlignment="1">
      <alignment horizontal="left" vertical="center" wrapText="1"/>
      <protection/>
    </xf>
    <xf numFmtId="0" fontId="39" fillId="0" borderId="19" xfId="133" applyFont="1" applyFill="1" applyBorder="1" applyAlignment="1">
      <alignment vertical="center" wrapText="1"/>
      <protection/>
    </xf>
    <xf numFmtId="171" fontId="39" fillId="0" borderId="19" xfId="133" applyNumberFormat="1" applyFont="1" applyFill="1" applyBorder="1" applyAlignment="1">
      <alignment vertical="center"/>
      <protection/>
    </xf>
    <xf numFmtId="0" fontId="39" fillId="0" borderId="19" xfId="133" applyFont="1" applyBorder="1">
      <alignment/>
      <protection/>
    </xf>
    <xf numFmtId="0" fontId="39" fillId="0" borderId="19" xfId="133" applyFont="1" applyFill="1" applyBorder="1" applyAlignment="1">
      <alignment horizontal="left" vertical="center" wrapText="1"/>
      <protection/>
    </xf>
    <xf numFmtId="0" fontId="4" fillId="0" borderId="19" xfId="133" applyFont="1" applyFill="1" applyBorder="1" applyAlignment="1">
      <alignment horizontal="left" vertical="center" wrapText="1"/>
      <protection/>
    </xf>
    <xf numFmtId="0" fontId="4" fillId="49" borderId="19" xfId="133" applyFont="1" applyFill="1" applyBorder="1" applyAlignment="1">
      <alignment horizontal="left" vertical="center" wrapText="1"/>
      <protection/>
    </xf>
    <xf numFmtId="0" fontId="6" fillId="0" borderId="19" xfId="133" applyFont="1" applyFill="1" applyBorder="1" applyAlignment="1">
      <alignment horizontal="left" vertical="center" wrapText="1"/>
      <protection/>
    </xf>
    <xf numFmtId="0" fontId="4" fillId="0" borderId="19" xfId="133" applyFont="1" applyFill="1" applyBorder="1" applyAlignment="1">
      <alignment vertical="center" wrapText="1"/>
      <protection/>
    </xf>
    <xf numFmtId="0" fontId="4" fillId="0" borderId="19" xfId="133" applyFont="1" applyFill="1" applyBorder="1" applyAlignment="1">
      <alignment vertical="center"/>
      <protection/>
    </xf>
    <xf numFmtId="0" fontId="76" fillId="51" borderId="19" xfId="133" applyFont="1" applyFill="1" applyBorder="1">
      <alignment/>
      <protection/>
    </xf>
    <xf numFmtId="171" fontId="39" fillId="51" borderId="19" xfId="133" applyNumberFormat="1" applyFont="1" applyFill="1" applyBorder="1" applyAlignment="1">
      <alignment vertical="center"/>
      <protection/>
    </xf>
    <xf numFmtId="170" fontId="69" fillId="0" borderId="19" xfId="133" applyNumberFormat="1" applyFont="1" applyFill="1" applyBorder="1" applyAlignment="1">
      <alignment horizontal="left" vertical="center"/>
      <protection/>
    </xf>
    <xf numFmtId="0" fontId="69" fillId="0" borderId="19" xfId="133" applyFont="1" applyFill="1" applyBorder="1" applyAlignment="1">
      <alignment horizontal="left" vertical="center"/>
      <protection/>
    </xf>
    <xf numFmtId="0" fontId="39" fillId="0" borderId="19" xfId="133" applyFont="1" applyFill="1" applyBorder="1" applyAlignment="1">
      <alignment horizontal="left" vertical="center"/>
      <protection/>
    </xf>
    <xf numFmtId="0" fontId="70" fillId="18" borderId="19" xfId="133" applyFont="1" applyFill="1" applyBorder="1" applyAlignment="1">
      <alignment horizontal="left" vertical="center"/>
      <protection/>
    </xf>
    <xf numFmtId="171" fontId="70" fillId="18" borderId="19" xfId="133" applyNumberFormat="1" applyFont="1" applyFill="1" applyBorder="1" applyAlignment="1">
      <alignment vertical="center"/>
      <protection/>
    </xf>
    <xf numFmtId="0" fontId="3" fillId="0" borderId="19" xfId="133" applyFont="1" applyFill="1" applyBorder="1" applyAlignment="1">
      <alignment horizontal="left" vertical="center" wrapText="1"/>
      <protection/>
    </xf>
    <xf numFmtId="0" fontId="41" fillId="0" borderId="19" xfId="133" applyFont="1" applyFill="1" applyBorder="1" applyAlignment="1">
      <alignment horizontal="left" vertical="center" wrapText="1"/>
      <protection/>
    </xf>
    <xf numFmtId="0" fontId="3" fillId="0" borderId="19" xfId="133" applyFont="1" applyFill="1" applyBorder="1" applyAlignment="1">
      <alignment horizontal="left" vertical="center"/>
      <protection/>
    </xf>
    <xf numFmtId="0" fontId="4" fillId="0" borderId="19" xfId="133" applyFont="1" applyFill="1" applyBorder="1" applyAlignment="1">
      <alignment horizontal="left" vertical="center"/>
      <protection/>
    </xf>
    <xf numFmtId="0" fontId="6" fillId="0" borderId="19" xfId="133" applyFont="1" applyFill="1" applyBorder="1" applyAlignment="1">
      <alignment horizontal="left" vertical="center"/>
      <protection/>
    </xf>
    <xf numFmtId="0" fontId="13" fillId="18" borderId="19" xfId="133" applyFont="1" applyFill="1" applyBorder="1" applyAlignment="1">
      <alignment horizontal="left" vertical="center"/>
      <protection/>
    </xf>
    <xf numFmtId="0" fontId="70" fillId="18" borderId="19" xfId="133" applyFont="1" applyFill="1" applyBorder="1" applyAlignment="1">
      <alignment horizontal="left" vertical="center" wrapText="1"/>
      <protection/>
    </xf>
    <xf numFmtId="0" fontId="70" fillId="22" borderId="19" xfId="133" applyFont="1" applyFill="1" applyBorder="1">
      <alignment/>
      <protection/>
    </xf>
    <xf numFmtId="0" fontId="77" fillId="22" borderId="19" xfId="133" applyFont="1" applyFill="1" applyBorder="1">
      <alignment/>
      <protection/>
    </xf>
    <xf numFmtId="0" fontId="39" fillId="51" borderId="19" xfId="133" applyFont="1" applyFill="1" applyBorder="1" applyAlignment="1">
      <alignment horizontal="left" vertical="center"/>
      <protection/>
    </xf>
    <xf numFmtId="0" fontId="13" fillId="18" borderId="19" xfId="133" applyFont="1" applyFill="1" applyBorder="1" applyAlignment="1">
      <alignment horizontal="left" vertical="center" wrapText="1"/>
      <protection/>
    </xf>
    <xf numFmtId="0" fontId="70" fillId="7" borderId="19" xfId="133" applyFont="1" applyFill="1" applyBorder="1">
      <alignment/>
      <protection/>
    </xf>
    <xf numFmtId="0" fontId="70" fillId="7" borderId="19" xfId="133" applyFont="1" applyFill="1" applyBorder="1" applyAlignment="1">
      <alignment horizontal="left" vertical="center"/>
      <protection/>
    </xf>
    <xf numFmtId="0" fontId="7" fillId="0" borderId="19" xfId="133" applyFont="1" applyBorder="1">
      <alignment/>
      <protection/>
    </xf>
    <xf numFmtId="0" fontId="6" fillId="0" borderId="19" xfId="0" applyFont="1" applyBorder="1" applyAlignment="1">
      <alignment/>
    </xf>
    <xf numFmtId="0" fontId="6" fillId="41" borderId="19" xfId="0" applyFont="1" applyFill="1" applyBorder="1" applyAlignment="1">
      <alignment/>
    </xf>
    <xf numFmtId="0" fontId="69" fillId="0" borderId="19" xfId="148" applyFont="1" applyBorder="1" applyAlignment="1">
      <alignment horizontal="center" wrapText="1"/>
      <protection/>
    </xf>
    <xf numFmtId="0" fontId="69" fillId="0" borderId="19" xfId="148" applyFont="1" applyFill="1" applyBorder="1" applyAlignment="1">
      <alignment horizontal="center" wrapText="1"/>
      <protection/>
    </xf>
    <xf numFmtId="0" fontId="69" fillId="0" borderId="19" xfId="0" applyFont="1" applyFill="1" applyBorder="1" applyAlignment="1">
      <alignment vertical="center"/>
    </xf>
    <xf numFmtId="0" fontId="69" fillId="0" borderId="19" xfId="0" applyNumberFormat="1" applyFont="1" applyFill="1" applyBorder="1" applyAlignment="1">
      <alignment vertical="center"/>
    </xf>
    <xf numFmtId="171" fontId="69" fillId="0" borderId="19" xfId="0" applyNumberFormat="1" applyFont="1" applyFill="1" applyBorder="1" applyAlignment="1">
      <alignment vertical="center"/>
    </xf>
    <xf numFmtId="0" fontId="69" fillId="0" borderId="19" xfId="0" applyFont="1" applyFill="1" applyBorder="1" applyAlignment="1">
      <alignment vertical="center" wrapText="1"/>
    </xf>
    <xf numFmtId="0" fontId="41" fillId="0" borderId="19" xfId="0" applyFont="1" applyFill="1" applyBorder="1" applyAlignment="1">
      <alignment vertical="center" wrapText="1"/>
    </xf>
    <xf numFmtId="171" fontId="41" fillId="0" borderId="19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vertical="center" wrapText="1"/>
    </xf>
    <xf numFmtId="171" fontId="39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76" fillId="51" borderId="19" xfId="0" applyFont="1" applyFill="1" applyBorder="1" applyAlignment="1">
      <alignment/>
    </xf>
    <xf numFmtId="0" fontId="39" fillId="0" borderId="19" xfId="0" applyFont="1" applyFill="1" applyBorder="1" applyAlignment="1">
      <alignment horizontal="left" vertical="center"/>
    </xf>
    <xf numFmtId="0" fontId="70" fillId="18" borderId="1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13" fillId="18" borderId="19" xfId="0" applyFont="1" applyFill="1" applyBorder="1" applyAlignment="1">
      <alignment horizontal="left" vertical="center"/>
    </xf>
    <xf numFmtId="0" fontId="70" fillId="18" borderId="19" xfId="0" applyFont="1" applyFill="1" applyBorder="1" applyAlignment="1">
      <alignment horizontal="left" vertical="center" wrapText="1"/>
    </xf>
    <xf numFmtId="0" fontId="70" fillId="22" borderId="19" xfId="0" applyFont="1" applyFill="1" applyBorder="1" applyAlignment="1">
      <alignment/>
    </xf>
    <xf numFmtId="0" fontId="77" fillId="22" borderId="19" xfId="0" applyFont="1" applyFill="1" applyBorder="1" applyAlignment="1">
      <alignment/>
    </xf>
    <xf numFmtId="0" fontId="1" fillId="0" borderId="0" xfId="148">
      <alignment/>
      <protection/>
    </xf>
    <xf numFmtId="0" fontId="40" fillId="0" borderId="0" xfId="148" applyFont="1">
      <alignment/>
      <protection/>
    </xf>
    <xf numFmtId="0" fontId="5" fillId="0" borderId="0" xfId="148" applyFont="1">
      <alignment/>
      <protection/>
    </xf>
    <xf numFmtId="0" fontId="41" fillId="0" borderId="19" xfId="148" applyFont="1" applyFill="1" applyBorder="1" applyAlignment="1">
      <alignment horizontal="center" vertical="center"/>
      <protection/>
    </xf>
    <xf numFmtId="0" fontId="41" fillId="0" borderId="19" xfId="148" applyFont="1" applyFill="1" applyBorder="1" applyAlignment="1">
      <alignment horizontal="center" vertical="center" wrapText="1"/>
      <protection/>
    </xf>
    <xf numFmtId="0" fontId="69" fillId="0" borderId="19" xfId="148" applyFont="1" applyFill="1" applyBorder="1" applyAlignment="1">
      <alignment vertical="center"/>
      <protection/>
    </xf>
    <xf numFmtId="0" fontId="69" fillId="0" borderId="19" xfId="148" applyNumberFormat="1" applyFont="1" applyFill="1" applyBorder="1" applyAlignment="1">
      <alignment vertical="center"/>
      <protection/>
    </xf>
    <xf numFmtId="0" fontId="5" fillId="0" borderId="19" xfId="148" applyFont="1" applyBorder="1">
      <alignment/>
      <protection/>
    </xf>
    <xf numFmtId="171" fontId="69" fillId="0" borderId="19" xfId="148" applyNumberFormat="1" applyFont="1" applyFill="1" applyBorder="1" applyAlignment="1">
      <alignment vertical="center"/>
      <protection/>
    </xf>
    <xf numFmtId="0" fontId="69" fillId="0" borderId="19" xfId="148" applyFont="1" applyFill="1" applyBorder="1" applyAlignment="1">
      <alignment vertical="center" wrapText="1"/>
      <protection/>
    </xf>
    <xf numFmtId="0" fontId="69" fillId="0" borderId="19" xfId="148" applyFont="1" applyFill="1" applyBorder="1" applyAlignment="1">
      <alignment horizontal="left" vertical="center" wrapText="1"/>
      <protection/>
    </xf>
    <xf numFmtId="0" fontId="41" fillId="0" borderId="19" xfId="148" applyFont="1" applyFill="1" applyBorder="1" applyAlignment="1">
      <alignment vertical="center" wrapText="1"/>
      <protection/>
    </xf>
    <xf numFmtId="171" fontId="41" fillId="0" borderId="19" xfId="148" applyNumberFormat="1" applyFont="1" applyFill="1" applyBorder="1" applyAlignment="1">
      <alignment vertical="center"/>
      <protection/>
    </xf>
    <xf numFmtId="0" fontId="39" fillId="0" borderId="19" xfId="148" applyFont="1" applyBorder="1">
      <alignment/>
      <protection/>
    </xf>
    <xf numFmtId="0" fontId="69" fillId="0" borderId="19" xfId="148" applyFont="1" applyFill="1" applyBorder="1" applyAlignment="1">
      <alignment horizontal="left" vertical="center"/>
      <protection/>
    </xf>
    <xf numFmtId="0" fontId="41" fillId="0" borderId="19" xfId="148" applyFont="1" applyFill="1" applyBorder="1" applyAlignment="1">
      <alignment horizontal="left" vertical="center" wrapText="1"/>
      <protection/>
    </xf>
    <xf numFmtId="0" fontId="39" fillId="0" borderId="19" xfId="148" applyFont="1" applyFill="1" applyBorder="1" applyAlignment="1">
      <alignment vertical="center" wrapText="1"/>
      <protection/>
    </xf>
    <xf numFmtId="171" fontId="39" fillId="0" borderId="19" xfId="148" applyNumberFormat="1" applyFont="1" applyFill="1" applyBorder="1" applyAlignment="1">
      <alignment vertical="center"/>
      <protection/>
    </xf>
    <xf numFmtId="0" fontId="39" fillId="0" borderId="19" xfId="148" applyFont="1" applyFill="1" applyBorder="1" applyAlignment="1">
      <alignment horizontal="left" vertical="center" wrapText="1"/>
      <protection/>
    </xf>
    <xf numFmtId="0" fontId="69" fillId="49" borderId="19" xfId="148" applyFont="1" applyFill="1" applyBorder="1" applyAlignment="1">
      <alignment horizontal="left" vertical="center" wrapText="1"/>
      <protection/>
    </xf>
    <xf numFmtId="0" fontId="4" fillId="0" borderId="19" xfId="148" applyFont="1" applyFill="1" applyBorder="1" applyAlignment="1">
      <alignment horizontal="left" vertical="center" wrapText="1"/>
      <protection/>
    </xf>
    <xf numFmtId="0" fontId="4" fillId="49" borderId="19" xfId="148" applyFont="1" applyFill="1" applyBorder="1" applyAlignment="1">
      <alignment horizontal="left" vertical="center" wrapText="1"/>
      <protection/>
    </xf>
    <xf numFmtId="0" fontId="6" fillId="0" borderId="19" xfId="148" applyFont="1" applyFill="1" applyBorder="1" applyAlignment="1">
      <alignment horizontal="left" vertical="center" wrapText="1"/>
      <protection/>
    </xf>
    <xf numFmtId="0" fontId="4" fillId="0" borderId="19" xfId="148" applyFont="1" applyFill="1" applyBorder="1" applyAlignment="1">
      <alignment vertical="center" wrapText="1"/>
      <protection/>
    </xf>
    <xf numFmtId="0" fontId="4" fillId="0" borderId="19" xfId="148" applyFont="1" applyFill="1" applyBorder="1" applyAlignment="1">
      <alignment vertical="center"/>
      <protection/>
    </xf>
    <xf numFmtId="0" fontId="76" fillId="51" borderId="19" xfId="148" applyFont="1" applyFill="1" applyBorder="1">
      <alignment/>
      <protection/>
    </xf>
    <xf numFmtId="170" fontId="69" fillId="0" borderId="19" xfId="148" applyNumberFormat="1" applyFont="1" applyFill="1" applyBorder="1" applyAlignment="1">
      <alignment horizontal="left" vertical="center"/>
      <protection/>
    </xf>
    <xf numFmtId="0" fontId="39" fillId="0" borderId="19" xfId="148" applyFont="1" applyFill="1" applyBorder="1" applyAlignment="1">
      <alignment horizontal="left" vertical="center"/>
      <protection/>
    </xf>
    <xf numFmtId="0" fontId="70" fillId="18" borderId="19" xfId="148" applyFont="1" applyFill="1" applyBorder="1" applyAlignment="1">
      <alignment horizontal="left" vertical="center"/>
      <protection/>
    </xf>
    <xf numFmtId="171" fontId="70" fillId="18" borderId="19" xfId="148" applyNumberFormat="1" applyFont="1" applyFill="1" applyBorder="1" applyAlignment="1">
      <alignment vertical="center"/>
      <protection/>
    </xf>
    <xf numFmtId="0" fontId="8" fillId="0" borderId="0" xfId="148" applyFont="1" applyFill="1" applyBorder="1" applyAlignment="1">
      <alignment horizontal="left" vertical="center" wrapText="1"/>
      <protection/>
    </xf>
    <xf numFmtId="0" fontId="1" fillId="0" borderId="0" xfId="148" applyBorder="1">
      <alignment/>
      <protection/>
    </xf>
    <xf numFmtId="0" fontId="3" fillId="0" borderId="19" xfId="148" applyFont="1" applyFill="1" applyBorder="1" applyAlignment="1">
      <alignment horizontal="left" vertical="center" wrapText="1"/>
      <protection/>
    </xf>
    <xf numFmtId="0" fontId="9" fillId="0" borderId="0" xfId="148" applyFont="1" applyFill="1" applyBorder="1" applyAlignment="1">
      <alignment horizontal="left" vertical="center" wrapText="1"/>
      <protection/>
    </xf>
    <xf numFmtId="0" fontId="4" fillId="0" borderId="19" xfId="148" applyFont="1" applyFill="1" applyBorder="1" applyAlignment="1">
      <alignment horizontal="left" vertical="center"/>
      <protection/>
    </xf>
    <xf numFmtId="0" fontId="8" fillId="0" borderId="0" xfId="148" applyFont="1" applyFill="1" applyBorder="1" applyAlignment="1">
      <alignment horizontal="left" vertical="center"/>
      <protection/>
    </xf>
    <xf numFmtId="0" fontId="3" fillId="0" borderId="19" xfId="148" applyFont="1" applyFill="1" applyBorder="1" applyAlignment="1">
      <alignment horizontal="left" vertical="center"/>
      <protection/>
    </xf>
    <xf numFmtId="0" fontId="9" fillId="0" borderId="0" xfId="148" applyFont="1" applyFill="1" applyBorder="1" applyAlignment="1">
      <alignment horizontal="left" vertical="center"/>
      <protection/>
    </xf>
    <xf numFmtId="0" fontId="6" fillId="0" borderId="19" xfId="148" applyFont="1" applyFill="1" applyBorder="1" applyAlignment="1">
      <alignment horizontal="left" vertical="center"/>
      <protection/>
    </xf>
    <xf numFmtId="0" fontId="13" fillId="18" borderId="19" xfId="148" applyFont="1" applyFill="1" applyBorder="1" applyAlignment="1">
      <alignment horizontal="left" vertical="center"/>
      <protection/>
    </xf>
    <xf numFmtId="0" fontId="70" fillId="18" borderId="19" xfId="148" applyFont="1" applyFill="1" applyBorder="1" applyAlignment="1">
      <alignment horizontal="left" vertical="center" wrapText="1"/>
      <protection/>
    </xf>
    <xf numFmtId="0" fontId="70" fillId="22" borderId="19" xfId="148" applyFont="1" applyFill="1" applyBorder="1">
      <alignment/>
      <protection/>
    </xf>
    <xf numFmtId="0" fontId="77" fillId="22" borderId="19" xfId="148" applyFont="1" applyFill="1" applyBorder="1">
      <alignment/>
      <protection/>
    </xf>
    <xf numFmtId="171" fontId="41" fillId="0" borderId="35" xfId="148" applyNumberFormat="1" applyFont="1" applyFill="1" applyBorder="1" applyAlignment="1">
      <alignment vertical="center"/>
      <protection/>
    </xf>
    <xf numFmtId="0" fontId="39" fillId="0" borderId="35" xfId="148" applyFont="1" applyBorder="1">
      <alignment/>
      <protection/>
    </xf>
    <xf numFmtId="0" fontId="39" fillId="0" borderId="33" xfId="148" applyFont="1" applyFill="1" applyBorder="1" applyAlignment="1">
      <alignment vertical="center" wrapText="1"/>
      <protection/>
    </xf>
    <xf numFmtId="171" fontId="39" fillId="47" borderId="39" xfId="148" applyNumberFormat="1" applyFont="1" applyFill="1" applyBorder="1" applyAlignment="1">
      <alignment vertical="center"/>
      <protection/>
    </xf>
    <xf numFmtId="0" fontId="39" fillId="47" borderId="40" xfId="148" applyFont="1" applyFill="1" applyBorder="1">
      <alignment/>
      <protection/>
    </xf>
    <xf numFmtId="0" fontId="39" fillId="0" borderId="33" xfId="148" applyFont="1" applyFill="1" applyBorder="1" applyAlignment="1">
      <alignment horizontal="left" vertical="center" wrapText="1"/>
      <protection/>
    </xf>
    <xf numFmtId="171" fontId="69" fillId="0" borderId="31" xfId="148" applyNumberFormat="1" applyFont="1" applyFill="1" applyBorder="1" applyAlignment="1">
      <alignment vertical="center"/>
      <protection/>
    </xf>
    <xf numFmtId="0" fontId="5" fillId="0" borderId="31" xfId="148" applyFont="1" applyBorder="1">
      <alignment/>
      <protection/>
    </xf>
    <xf numFmtId="0" fontId="5" fillId="47" borderId="40" xfId="148" applyFont="1" applyFill="1" applyBorder="1">
      <alignment/>
      <protection/>
    </xf>
    <xf numFmtId="0" fontId="39" fillId="51" borderId="19" xfId="0" applyFont="1" applyFill="1" applyBorder="1" applyAlignment="1">
      <alignment horizontal="left" vertical="center"/>
    </xf>
    <xf numFmtId="0" fontId="13" fillId="18" borderId="19" xfId="0" applyFont="1" applyFill="1" applyBorder="1" applyAlignment="1">
      <alignment horizontal="left" vertical="center" wrapText="1"/>
    </xf>
    <xf numFmtId="0" fontId="70" fillId="7" borderId="19" xfId="0" applyFont="1" applyFill="1" applyBorder="1" applyAlignment="1">
      <alignment/>
    </xf>
    <xf numFmtId="0" fontId="70" fillId="7" borderId="19" xfId="0" applyFont="1" applyFill="1" applyBorder="1" applyAlignment="1">
      <alignment horizontal="left" vertical="center"/>
    </xf>
    <xf numFmtId="0" fontId="75" fillId="0" borderId="0" xfId="148" applyFont="1">
      <alignment/>
      <protection/>
    </xf>
    <xf numFmtId="0" fontId="41" fillId="0" borderId="19" xfId="148" applyFont="1" applyFill="1" applyBorder="1" applyAlignment="1">
      <alignment horizontal="left" vertical="center"/>
      <protection/>
    </xf>
    <xf numFmtId="0" fontId="39" fillId="51" borderId="19" xfId="148" applyFont="1" applyFill="1" applyBorder="1" applyAlignment="1">
      <alignment horizontal="left" vertical="center"/>
      <protection/>
    </xf>
    <xf numFmtId="0" fontId="13" fillId="18" borderId="19" xfId="148" applyFont="1" applyFill="1" applyBorder="1" applyAlignment="1">
      <alignment horizontal="left" vertical="center" wrapText="1"/>
      <protection/>
    </xf>
    <xf numFmtId="0" fontId="70" fillId="7" borderId="19" xfId="148" applyFont="1" applyFill="1" applyBorder="1">
      <alignment/>
      <protection/>
    </xf>
    <xf numFmtId="0" fontId="70" fillId="7" borderId="19" xfId="148" applyFont="1" applyFill="1" applyBorder="1" applyAlignment="1">
      <alignment horizontal="left" vertical="center"/>
      <protection/>
    </xf>
    <xf numFmtId="0" fontId="1" fillId="0" borderId="19" xfId="148" applyBorder="1">
      <alignment/>
      <protection/>
    </xf>
    <xf numFmtId="0" fontId="136" fillId="0" borderId="0" xfId="0" applyFont="1" applyAlignment="1">
      <alignment/>
    </xf>
    <xf numFmtId="0" fontId="72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129" applyFont="1">
      <alignment/>
      <protection/>
    </xf>
    <xf numFmtId="0" fontId="44" fillId="0" borderId="0" xfId="134" applyFont="1">
      <alignment/>
      <protection/>
    </xf>
    <xf numFmtId="0" fontId="5" fillId="52" borderId="19" xfId="0" applyFont="1" applyFill="1" applyBorder="1" applyAlignment="1">
      <alignment/>
    </xf>
    <xf numFmtId="0" fontId="39" fillId="52" borderId="19" xfId="0" applyFont="1" applyFill="1" applyBorder="1" applyAlignment="1">
      <alignment/>
    </xf>
    <xf numFmtId="0" fontId="131" fillId="52" borderId="19" xfId="0" applyFont="1" applyFill="1" applyBorder="1" applyAlignment="1">
      <alignment/>
    </xf>
    <xf numFmtId="0" fontId="132" fillId="52" borderId="19" xfId="0" applyFont="1" applyFill="1" applyBorder="1" applyAlignment="1">
      <alignment/>
    </xf>
    <xf numFmtId="0" fontId="6" fillId="0" borderId="19" xfId="0" applyFont="1" applyBorder="1" applyAlignment="1">
      <alignment horizontal="right"/>
    </xf>
    <xf numFmtId="0" fontId="102" fillId="0" borderId="0" xfId="0" applyFont="1" applyBorder="1" applyAlignment="1">
      <alignment/>
    </xf>
    <xf numFmtId="0" fontId="7" fillId="52" borderId="19" xfId="0" applyFont="1" applyFill="1" applyBorder="1" applyAlignment="1">
      <alignment/>
    </xf>
    <xf numFmtId="0" fontId="6" fillId="52" borderId="19" xfId="0" applyFont="1" applyFill="1" applyBorder="1" applyAlignment="1">
      <alignment/>
    </xf>
    <xf numFmtId="0" fontId="124" fillId="0" borderId="0" xfId="0" applyFont="1" applyAlignment="1">
      <alignment horizontal="left"/>
    </xf>
    <xf numFmtId="0" fontId="22" fillId="0" borderId="0" xfId="0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" fontId="82" fillId="0" borderId="0" xfId="134" applyNumberFormat="1" applyFont="1" applyAlignment="1">
      <alignment vertical="top"/>
      <protection/>
    </xf>
    <xf numFmtId="0" fontId="83" fillId="0" borderId="0" xfId="134" applyFont="1" applyAlignment="1">
      <alignment horizontal="right"/>
      <protection/>
    </xf>
    <xf numFmtId="3" fontId="61" fillId="0" borderId="0" xfId="134" applyNumberFormat="1" applyFont="1" applyAlignment="1">
      <alignment horizontal="right"/>
      <protection/>
    </xf>
    <xf numFmtId="1" fontId="82" fillId="0" borderId="0" xfId="134" applyNumberFormat="1" applyFont="1" applyAlignment="1">
      <alignment vertical="center"/>
      <protection/>
    </xf>
    <xf numFmtId="0" fontId="58" fillId="0" borderId="34" xfId="134" applyFont="1" applyFill="1" applyBorder="1" applyAlignment="1">
      <alignment horizontal="left" vertical="center" wrapText="1"/>
      <protection/>
    </xf>
    <xf numFmtId="0" fontId="57" fillId="0" borderId="34" xfId="134" applyFont="1" applyFill="1" applyBorder="1" applyAlignment="1">
      <alignment vertical="center" wrapText="1"/>
      <protection/>
    </xf>
    <xf numFmtId="1" fontId="60" fillId="0" borderId="36" xfId="134" applyNumberFormat="1" applyFont="1" applyBorder="1" applyAlignment="1">
      <alignment horizontal="right" vertical="center"/>
      <protection/>
    </xf>
    <xf numFmtId="0" fontId="56" fillId="0" borderId="19" xfId="134" applyFont="1" applyFill="1" applyBorder="1" applyAlignment="1">
      <alignment horizontal="center"/>
      <protection/>
    </xf>
    <xf numFmtId="3" fontId="56" fillId="0" borderId="19" xfId="134" applyNumberFormat="1" applyFont="1" applyFill="1" applyBorder="1">
      <alignment/>
      <protection/>
    </xf>
    <xf numFmtId="1" fontId="84" fillId="0" borderId="36" xfId="134" applyNumberFormat="1" applyFont="1" applyBorder="1" applyAlignment="1">
      <alignment horizontal="right" vertical="center"/>
      <protection/>
    </xf>
    <xf numFmtId="1" fontId="60" fillId="0" borderId="31" xfId="134" applyNumberFormat="1" applyFont="1" applyBorder="1" applyAlignment="1">
      <alignment horizontal="right" vertical="center"/>
      <protection/>
    </xf>
    <xf numFmtId="3" fontId="61" fillId="0" borderId="0" xfId="134" applyNumberFormat="1" applyFont="1" applyFill="1" applyAlignment="1">
      <alignment horizontal="right"/>
      <protection/>
    </xf>
    <xf numFmtId="0" fontId="46" fillId="0" borderId="19" xfId="134" applyFont="1" applyBorder="1" applyAlignment="1">
      <alignment horizontal="left"/>
      <protection/>
    </xf>
    <xf numFmtId="3" fontId="58" fillId="0" borderId="19" xfId="134" applyNumberFormat="1" applyFont="1" applyBorder="1" applyAlignment="1">
      <alignment horizontal="right"/>
      <protection/>
    </xf>
    <xf numFmtId="1" fontId="59" fillId="48" borderId="0" xfId="134" applyNumberFormat="1" applyFont="1" applyFill="1" applyAlignment="1">
      <alignment vertical="center"/>
      <protection/>
    </xf>
    <xf numFmtId="0" fontId="46" fillId="48" borderId="0" xfId="134" applyFont="1" applyFill="1" applyBorder="1" applyAlignment="1">
      <alignment horizontal="left"/>
      <protection/>
    </xf>
    <xf numFmtId="0" fontId="53" fillId="0" borderId="0" xfId="134" applyFont="1" applyFill="1" applyAlignment="1">
      <alignment/>
      <protection/>
    </xf>
    <xf numFmtId="0" fontId="46" fillId="0" borderId="0" xfId="134" applyFont="1" applyFill="1" applyBorder="1" applyAlignment="1">
      <alignment horizontal="center"/>
      <protection/>
    </xf>
    <xf numFmtId="3" fontId="46" fillId="0" borderId="0" xfId="134" applyNumberFormat="1" applyFont="1" applyFill="1" applyBorder="1">
      <alignment/>
      <protection/>
    </xf>
    <xf numFmtId="0" fontId="46" fillId="0" borderId="0" xfId="134" applyFont="1" applyFill="1" applyBorder="1">
      <alignment/>
      <protection/>
    </xf>
    <xf numFmtId="0" fontId="46" fillId="0" borderId="0" xfId="134" applyFont="1" applyBorder="1" applyAlignment="1">
      <alignment/>
      <protection/>
    </xf>
    <xf numFmtId="0" fontId="124" fillId="0" borderId="0" xfId="0" applyFont="1" applyAlignment="1">
      <alignment/>
    </xf>
    <xf numFmtId="0" fontId="131" fillId="0" borderId="0" xfId="0" applyFont="1" applyAlignment="1">
      <alignment/>
    </xf>
    <xf numFmtId="0" fontId="3" fillId="47" borderId="19" xfId="0" applyFont="1" applyFill="1" applyBorder="1" applyAlignment="1">
      <alignment horizontal="left" vertical="center"/>
    </xf>
    <xf numFmtId="0" fontId="129" fillId="0" borderId="19" xfId="0" applyFont="1" applyBorder="1" applyAlignment="1">
      <alignment horizontal="right"/>
    </xf>
    <xf numFmtId="0" fontId="137" fillId="0" borderId="0" xfId="0" applyFont="1" applyAlignment="1">
      <alignment/>
    </xf>
    <xf numFmtId="0" fontId="68" fillId="53" borderId="39" xfId="0" applyFont="1" applyFill="1" applyBorder="1" applyAlignment="1">
      <alignment horizontal="left" vertical="center" wrapText="1"/>
    </xf>
    <xf numFmtId="0" fontId="68" fillId="53" borderId="40" xfId="0" applyFont="1" applyFill="1" applyBorder="1" applyAlignment="1">
      <alignment horizontal="left" vertical="center" wrapText="1"/>
    </xf>
    <xf numFmtId="0" fontId="68" fillId="53" borderId="41" xfId="0" applyFont="1" applyFill="1" applyBorder="1" applyAlignment="1">
      <alignment horizontal="right" vertical="center" wrapText="1"/>
    </xf>
    <xf numFmtId="0" fontId="68" fillId="53" borderId="41" xfId="0" applyFont="1" applyFill="1" applyBorder="1" applyAlignment="1">
      <alignment/>
    </xf>
    <xf numFmtId="0" fontId="138" fillId="53" borderId="42" xfId="0" applyFont="1" applyFill="1" applyBorder="1" applyAlignment="1">
      <alignment/>
    </xf>
    <xf numFmtId="0" fontId="68" fillId="50" borderId="19" xfId="0" applyFont="1" applyFill="1" applyBorder="1" applyAlignment="1">
      <alignment horizontal="left"/>
    </xf>
    <xf numFmtId="0" fontId="68" fillId="50" borderId="19" xfId="0" applyFont="1" applyFill="1" applyBorder="1" applyAlignment="1">
      <alignment horizontal="left" vertical="center" wrapText="1"/>
    </xf>
    <xf numFmtId="0" fontId="68" fillId="50" borderId="19" xfId="0" applyFont="1" applyFill="1" applyBorder="1" applyAlignment="1">
      <alignment horizontal="right" vertical="center" wrapText="1"/>
    </xf>
    <xf numFmtId="0" fontId="68" fillId="50" borderId="33" xfId="0" applyFont="1" applyFill="1" applyBorder="1" applyAlignment="1">
      <alignment horizontal="right"/>
    </xf>
    <xf numFmtId="0" fontId="138" fillId="50" borderId="19" xfId="0" applyFont="1" applyFill="1" applyBorder="1" applyAlignment="1">
      <alignment/>
    </xf>
    <xf numFmtId="0" fontId="68" fillId="50" borderId="19" xfId="0" applyFont="1" applyFill="1" applyBorder="1" applyAlignment="1">
      <alignment horizontal="left" vertical="center"/>
    </xf>
    <xf numFmtId="0" fontId="68" fillId="50" borderId="19" xfId="0" applyFont="1" applyFill="1" applyBorder="1" applyAlignment="1">
      <alignment horizontal="right" vertical="center"/>
    </xf>
    <xf numFmtId="0" fontId="68" fillId="50" borderId="33" xfId="0" applyFont="1" applyFill="1" applyBorder="1" applyAlignment="1">
      <alignment/>
    </xf>
    <xf numFmtId="0" fontId="68" fillId="50" borderId="35" xfId="0" applyFont="1" applyFill="1" applyBorder="1" applyAlignment="1">
      <alignment horizontal="left" vertical="center" wrapText="1"/>
    </xf>
    <xf numFmtId="0" fontId="68" fillId="50" borderId="35" xfId="0" applyFont="1" applyFill="1" applyBorder="1" applyAlignment="1">
      <alignment horizontal="left" vertical="center"/>
    </xf>
    <xf numFmtId="0" fontId="68" fillId="50" borderId="35" xfId="0" applyFont="1" applyFill="1" applyBorder="1" applyAlignment="1">
      <alignment horizontal="right" vertical="center"/>
    </xf>
    <xf numFmtId="0" fontId="6" fillId="0" borderId="19" xfId="133" applyFont="1" applyBorder="1">
      <alignment/>
      <protection/>
    </xf>
    <xf numFmtId="0" fontId="69" fillId="0" borderId="19" xfId="136" applyFont="1" applyBorder="1">
      <alignment/>
      <protection/>
    </xf>
    <xf numFmtId="3" fontId="139" fillId="0" borderId="19" xfId="0" applyNumberFormat="1" applyFont="1" applyBorder="1" applyAlignment="1">
      <alignment/>
    </xf>
    <xf numFmtId="0" fontId="139" fillId="0" borderId="19" xfId="0" applyFont="1" applyBorder="1" applyAlignment="1">
      <alignment/>
    </xf>
    <xf numFmtId="0" fontId="140" fillId="50" borderId="19" xfId="0" applyFont="1" applyFill="1" applyBorder="1" applyAlignment="1">
      <alignment/>
    </xf>
    <xf numFmtId="3" fontId="3" fillId="50" borderId="19" xfId="0" applyNumberFormat="1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0" fontId="85" fillId="0" borderId="19" xfId="0" applyFont="1" applyFill="1" applyBorder="1" applyAlignment="1">
      <alignment horizontal="center" wrapText="1"/>
    </xf>
    <xf numFmtId="0" fontId="1" fillId="0" borderId="0" xfId="148" applyAlignment="1">
      <alignment wrapText="1"/>
      <protection/>
    </xf>
    <xf numFmtId="3" fontId="7" fillId="0" borderId="0" xfId="0" applyNumberFormat="1" applyFont="1" applyFill="1" applyBorder="1" applyAlignment="1">
      <alignment/>
    </xf>
    <xf numFmtId="0" fontId="78" fillId="0" borderId="0" xfId="144" applyFont="1" applyAlignment="1">
      <alignment horizontal="right"/>
      <protection/>
    </xf>
    <xf numFmtId="0" fontId="7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right"/>
    </xf>
    <xf numFmtId="0" fontId="69" fillId="0" borderId="33" xfId="148" applyFont="1" applyFill="1" applyBorder="1" applyAlignment="1">
      <alignment horizontal="center" wrapText="1"/>
      <protection/>
    </xf>
    <xf numFmtId="0" fontId="1" fillId="0" borderId="0" xfId="148" applyFont="1">
      <alignment/>
      <protection/>
    </xf>
    <xf numFmtId="0" fontId="5" fillId="0" borderId="0" xfId="148" applyFont="1" applyBorder="1">
      <alignment/>
      <protection/>
    </xf>
    <xf numFmtId="0" fontId="45" fillId="0" borderId="0" xfId="148" applyFont="1" applyAlignment="1">
      <alignment horizontal="left" vertical="center"/>
      <protection/>
    </xf>
    <xf numFmtId="0" fontId="5" fillId="0" borderId="0" xfId="148" applyFont="1" applyAlignment="1">
      <alignment horizontal="left" vertical="center"/>
      <protection/>
    </xf>
    <xf numFmtId="171" fontId="4" fillId="0" borderId="19" xfId="0" applyNumberFormat="1" applyFont="1" applyFill="1" applyBorder="1" applyAlignment="1">
      <alignment vertical="center"/>
    </xf>
    <xf numFmtId="0" fontId="102" fillId="0" borderId="0" xfId="0" applyFont="1" applyAlignment="1">
      <alignment/>
    </xf>
    <xf numFmtId="171" fontId="3" fillId="0" borderId="19" xfId="0" applyNumberFormat="1" applyFont="1" applyFill="1" applyBorder="1" applyAlignment="1">
      <alignment vertical="center"/>
    </xf>
    <xf numFmtId="171" fontId="6" fillId="0" borderId="19" xfId="0" applyNumberFormat="1" applyFont="1" applyFill="1" applyBorder="1" applyAlignment="1">
      <alignment vertical="center"/>
    </xf>
    <xf numFmtId="0" fontId="18" fillId="51" borderId="19" xfId="0" applyFont="1" applyFill="1" applyBorder="1" applyAlignment="1">
      <alignment/>
    </xf>
    <xf numFmtId="170" fontId="4" fillId="0" borderId="19" xfId="0" applyNumberFormat="1" applyFont="1" applyFill="1" applyBorder="1" applyAlignment="1">
      <alignment horizontal="left" vertical="center"/>
    </xf>
    <xf numFmtId="171" fontId="13" fillId="18" borderId="19" xfId="0" applyNumberFormat="1" applyFont="1" applyFill="1" applyBorder="1" applyAlignment="1">
      <alignment vertical="center"/>
    </xf>
    <xf numFmtId="0" fontId="13" fillId="22" borderId="19" xfId="0" applyFont="1" applyFill="1" applyBorder="1" applyAlignment="1">
      <alignment/>
    </xf>
    <xf numFmtId="0" fontId="12" fillId="22" borderId="19" xfId="0" applyFont="1" applyFill="1" applyBorder="1" applyAlignment="1">
      <alignment/>
    </xf>
    <xf numFmtId="0" fontId="8" fillId="0" borderId="0" xfId="144">
      <alignment/>
      <protection/>
    </xf>
    <xf numFmtId="0" fontId="9" fillId="0" borderId="0" xfId="144" applyFont="1" applyAlignment="1">
      <alignment horizontal="center"/>
      <protection/>
    </xf>
    <xf numFmtId="0" fontId="8" fillId="0" borderId="0" xfId="144" applyFont="1">
      <alignment/>
      <protection/>
    </xf>
    <xf numFmtId="0" fontId="9" fillId="0" borderId="0" xfId="144" applyFont="1" applyAlignment="1">
      <alignment horizontal="right"/>
      <protection/>
    </xf>
    <xf numFmtId="3" fontId="8" fillId="0" borderId="0" xfId="144" applyNumberFormat="1">
      <alignment/>
      <protection/>
    </xf>
    <xf numFmtId="3" fontId="9" fillId="0" borderId="0" xfId="144" applyNumberFormat="1" applyFont="1" applyAlignment="1">
      <alignment horizontal="right"/>
      <protection/>
    </xf>
    <xf numFmtId="0" fontId="9" fillId="0" borderId="43" xfId="144" applyFont="1" applyBorder="1">
      <alignment/>
      <protection/>
    </xf>
    <xf numFmtId="0" fontId="8" fillId="0" borderId="43" xfId="144" applyBorder="1">
      <alignment/>
      <protection/>
    </xf>
    <xf numFmtId="3" fontId="9" fillId="0" borderId="43" xfId="144" applyNumberFormat="1" applyFont="1" applyBorder="1">
      <alignment/>
      <protection/>
    </xf>
    <xf numFmtId="3" fontId="9" fillId="0" borderId="43" xfId="144" applyNumberFormat="1" applyFont="1" applyBorder="1" applyAlignment="1">
      <alignment horizontal="right"/>
      <protection/>
    </xf>
    <xf numFmtId="3" fontId="9" fillId="0" borderId="0" xfId="144" applyNumberFormat="1" applyFont="1">
      <alignment/>
      <protection/>
    </xf>
    <xf numFmtId="0" fontId="9" fillId="0" borderId="0" xfId="144" applyFont="1">
      <alignment/>
      <protection/>
    </xf>
    <xf numFmtId="0" fontId="9" fillId="0" borderId="44" xfId="144" applyFont="1" applyBorder="1">
      <alignment/>
      <protection/>
    </xf>
    <xf numFmtId="0" fontId="8" fillId="0" borderId="45" xfId="144" applyBorder="1">
      <alignment/>
      <protection/>
    </xf>
    <xf numFmtId="3" fontId="9" fillId="0" borderId="46" xfId="144" applyNumberFormat="1" applyFont="1" applyBorder="1">
      <alignment/>
      <protection/>
    </xf>
    <xf numFmtId="0" fontId="8" fillId="0" borderId="0" xfId="144" applyFont="1" applyBorder="1">
      <alignment/>
      <protection/>
    </xf>
    <xf numFmtId="0" fontId="8" fillId="0" borderId="0" xfId="144" applyBorder="1">
      <alignment/>
      <protection/>
    </xf>
    <xf numFmtId="3" fontId="9" fillId="0" borderId="0" xfId="144" applyNumberFormat="1" applyFont="1" applyBorder="1">
      <alignment/>
      <protection/>
    </xf>
    <xf numFmtId="0" fontId="9" fillId="0" borderId="43" xfId="144" applyFont="1" applyFill="1" applyBorder="1">
      <alignment/>
      <protection/>
    </xf>
    <xf numFmtId="3" fontId="9" fillId="0" borderId="43" xfId="144" applyNumberFormat="1" applyFont="1" applyFill="1" applyBorder="1">
      <alignment/>
      <protection/>
    </xf>
    <xf numFmtId="0" fontId="8" fillId="0" borderId="0" xfId="144" applyFont="1" applyFill="1" applyBorder="1">
      <alignment/>
      <protection/>
    </xf>
    <xf numFmtId="3" fontId="8" fillId="0" borderId="0" xfId="144" applyNumberFormat="1" applyFont="1" applyFill="1" applyBorder="1">
      <alignment/>
      <protection/>
    </xf>
    <xf numFmtId="0" fontId="8" fillId="0" borderId="0" xfId="144" applyAlignment="1">
      <alignment horizontal="right"/>
      <protection/>
    </xf>
    <xf numFmtId="3" fontId="9" fillId="0" borderId="47" xfId="144" applyNumberFormat="1" applyFont="1" applyBorder="1">
      <alignment/>
      <protection/>
    </xf>
    <xf numFmtId="0" fontId="9" fillId="0" borderId="48" xfId="144" applyFont="1" applyBorder="1">
      <alignment/>
      <protection/>
    </xf>
    <xf numFmtId="0" fontId="8" fillId="0" borderId="48" xfId="144" applyBorder="1">
      <alignment/>
      <protection/>
    </xf>
    <xf numFmtId="3" fontId="9" fillId="0" borderId="48" xfId="144" applyNumberFormat="1" applyFont="1" applyBorder="1">
      <alignment/>
      <protection/>
    </xf>
    <xf numFmtId="0" fontId="8" fillId="0" borderId="45" xfId="144" applyFont="1" applyBorder="1">
      <alignment/>
      <protection/>
    </xf>
    <xf numFmtId="3" fontId="9" fillId="0" borderId="45" xfId="144" applyNumberFormat="1" applyFont="1" applyBorder="1">
      <alignment/>
      <protection/>
    </xf>
    <xf numFmtId="0" fontId="9" fillId="0" borderId="45" xfId="144" applyFont="1" applyBorder="1">
      <alignment/>
      <protection/>
    </xf>
    <xf numFmtId="3" fontId="8" fillId="0" borderId="0" xfId="144" applyNumberFormat="1" applyFont="1" applyBorder="1">
      <alignment/>
      <protection/>
    </xf>
    <xf numFmtId="3" fontId="9" fillId="0" borderId="0" xfId="144" applyNumberFormat="1" applyFont="1" applyBorder="1" applyAlignment="1">
      <alignment horizontal="right"/>
      <protection/>
    </xf>
    <xf numFmtId="0" fontId="78" fillId="0" borderId="0" xfId="144" applyFont="1">
      <alignment/>
      <protection/>
    </xf>
    <xf numFmtId="3" fontId="78" fillId="0" borderId="0" xfId="144" applyNumberFormat="1" applyFont="1">
      <alignment/>
      <protection/>
    </xf>
    <xf numFmtId="0" fontId="8" fillId="0" borderId="19" xfId="134" applyFont="1" applyBorder="1" applyAlignment="1">
      <alignment horizontal="left" vertical="top" wrapText="1"/>
      <protection/>
    </xf>
    <xf numFmtId="0" fontId="9" fillId="0" borderId="19" xfId="134" applyFont="1" applyBorder="1" applyAlignment="1">
      <alignment horizontal="left" vertical="top" wrapText="1"/>
      <protection/>
    </xf>
    <xf numFmtId="3" fontId="8" fillId="0" borderId="19" xfId="134" applyNumberFormat="1" applyFont="1" applyBorder="1" applyAlignment="1">
      <alignment horizontal="right" vertical="top" wrapText="1"/>
      <protection/>
    </xf>
    <xf numFmtId="3" fontId="9" fillId="0" borderId="19" xfId="134" applyNumberFormat="1" applyFont="1" applyBorder="1" applyAlignment="1">
      <alignment horizontal="right" vertical="top" wrapText="1"/>
      <protection/>
    </xf>
    <xf numFmtId="0" fontId="67" fillId="30" borderId="19" xfId="134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69" fillId="0" borderId="19" xfId="148" applyFont="1" applyBorder="1" applyAlignment="1">
      <alignment horizontal="center" vertical="center" wrapText="1"/>
      <protection/>
    </xf>
    <xf numFmtId="0" fontId="69" fillId="0" borderId="19" xfId="0" applyFont="1" applyBorder="1" applyAlignment="1">
      <alignment horizontal="center" vertical="center" wrapText="1"/>
    </xf>
    <xf numFmtId="0" fontId="69" fillId="0" borderId="19" xfId="148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/>
    </xf>
    <xf numFmtId="0" fontId="80" fillId="0" borderId="19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right" wrapText="1"/>
    </xf>
    <xf numFmtId="0" fontId="89" fillId="0" borderId="19" xfId="0" applyFont="1" applyFill="1" applyBorder="1" applyAlignment="1">
      <alignment horizontal="right" vertical="center" wrapText="1"/>
    </xf>
    <xf numFmtId="3" fontId="128" fillId="0" borderId="0" xfId="134" applyNumberFormat="1" applyFont="1" applyFill="1" applyAlignment="1">
      <alignment horizontal="center" vertical="top"/>
      <protection/>
    </xf>
    <xf numFmtId="1" fontId="56" fillId="0" borderId="19" xfId="134" applyNumberFormat="1" applyFont="1" applyBorder="1" applyAlignment="1">
      <alignment horizontal="right" vertical="center"/>
      <protection/>
    </xf>
    <xf numFmtId="0" fontId="58" fillId="0" borderId="34" xfId="134" applyFont="1" applyFill="1" applyBorder="1" applyAlignment="1">
      <alignment vertical="top" wrapText="1"/>
      <protection/>
    </xf>
    <xf numFmtId="0" fontId="57" fillId="0" borderId="34" xfId="134" applyFont="1" applyFill="1" applyBorder="1" applyAlignment="1">
      <alignment wrapText="1"/>
      <protection/>
    </xf>
    <xf numFmtId="3" fontId="58" fillId="0" borderId="19" xfId="146" applyNumberFormat="1" applyFont="1" applyFill="1" applyBorder="1" applyAlignment="1">
      <alignment horizontal="left" vertical="center" wrapText="1"/>
      <protection/>
    </xf>
    <xf numFmtId="3" fontId="58" fillId="0" borderId="33" xfId="146" applyNumberFormat="1" applyFont="1" applyFill="1" applyBorder="1" applyAlignment="1">
      <alignment horizontal="left" vertical="center" wrapText="1"/>
      <protection/>
    </xf>
    <xf numFmtId="0" fontId="51" fillId="0" borderId="37" xfId="134" applyFont="1" applyFill="1" applyBorder="1" applyAlignment="1">
      <alignment horizontal="center" vertical="center"/>
      <protection/>
    </xf>
    <xf numFmtId="3" fontId="58" fillId="0" borderId="34" xfId="146" applyNumberFormat="1" applyFont="1" applyFill="1" applyBorder="1" applyAlignment="1">
      <alignment horizontal="left" vertical="center" wrapText="1"/>
      <protection/>
    </xf>
    <xf numFmtId="3" fontId="58" fillId="0" borderId="19" xfId="134" applyNumberFormat="1" applyFont="1" applyFill="1" applyBorder="1">
      <alignment/>
      <protection/>
    </xf>
    <xf numFmtId="3" fontId="58" fillId="0" borderId="38" xfId="146" applyNumberFormat="1" applyFont="1" applyFill="1" applyBorder="1" applyAlignment="1">
      <alignment horizontal="left" vertical="center" wrapText="1"/>
      <protection/>
    </xf>
    <xf numFmtId="0" fontId="58" fillId="54" borderId="33" xfId="134" applyFont="1" applyFill="1" applyBorder="1" applyAlignment="1">
      <alignment vertical="center" wrapText="1"/>
      <protection/>
    </xf>
    <xf numFmtId="1" fontId="60" fillId="0" borderId="0" xfId="134" applyNumberFormat="1" applyFont="1" applyBorder="1" applyAlignment="1">
      <alignment horizontal="right" vertical="center"/>
      <protection/>
    </xf>
    <xf numFmtId="0" fontId="58" fillId="0" borderId="0" xfId="134" applyFont="1" applyFill="1" applyBorder="1" applyAlignment="1">
      <alignment vertical="center" wrapText="1"/>
      <protection/>
    </xf>
    <xf numFmtId="3" fontId="58" fillId="0" borderId="0" xfId="134" applyNumberFormat="1" applyFont="1" applyBorder="1">
      <alignment/>
      <protection/>
    </xf>
    <xf numFmtId="1" fontId="60" fillId="0" borderId="19" xfId="134" applyNumberFormat="1" applyFont="1" applyBorder="1" applyAlignment="1">
      <alignment vertical="center"/>
      <protection/>
    </xf>
    <xf numFmtId="0" fontId="56" fillId="0" borderId="19" xfId="134" applyFont="1" applyBorder="1" applyAlignment="1">
      <alignment horizontal="left" vertical="top" wrapText="1"/>
      <protection/>
    </xf>
    <xf numFmtId="0" fontId="56" fillId="0" borderId="19" xfId="134" applyFont="1" applyBorder="1" applyAlignment="1">
      <alignment horizontal="left"/>
      <protection/>
    </xf>
    <xf numFmtId="3" fontId="56" fillId="0" borderId="19" xfId="134" applyNumberFormat="1" applyFont="1" applyBorder="1" applyAlignment="1">
      <alignment horizontal="right"/>
      <protection/>
    </xf>
    <xf numFmtId="0" fontId="58" fillId="0" borderId="0" xfId="134" applyFont="1" applyBorder="1" applyAlignment="1">
      <alignment wrapText="1"/>
      <protection/>
    </xf>
    <xf numFmtId="0" fontId="56" fillId="0" borderId="19" xfId="134" applyFont="1" applyFill="1" applyBorder="1" applyAlignment="1">
      <alignment vertical="center" wrapText="1"/>
      <protection/>
    </xf>
    <xf numFmtId="0" fontId="56" fillId="0" borderId="19" xfId="134" applyFont="1" applyBorder="1">
      <alignment/>
      <protection/>
    </xf>
    <xf numFmtId="0" fontId="56" fillId="0" borderId="19" xfId="134" applyFont="1" applyBorder="1" applyAlignment="1">
      <alignment wrapText="1"/>
      <protection/>
    </xf>
    <xf numFmtId="1" fontId="54" fillId="0" borderId="0" xfId="134" applyNumberFormat="1" applyFont="1" applyFill="1" applyBorder="1" applyAlignment="1">
      <alignment vertical="center"/>
      <protection/>
    </xf>
    <xf numFmtId="0" fontId="46" fillId="0" borderId="0" xfId="134" applyFont="1" applyFill="1" applyBorder="1" applyAlignment="1">
      <alignment vertical="center" wrapText="1"/>
      <protection/>
    </xf>
    <xf numFmtId="3" fontId="56" fillId="0" borderId="0" xfId="134" applyNumberFormat="1" applyFont="1" applyFill="1" applyBorder="1">
      <alignment/>
      <protection/>
    </xf>
    <xf numFmtId="3" fontId="46" fillId="0" borderId="0" xfId="134" applyNumberFormat="1" applyFont="1" applyFill="1" applyBorder="1" applyAlignment="1">
      <alignment horizontal="right"/>
      <protection/>
    </xf>
    <xf numFmtId="0" fontId="61" fillId="0" borderId="19" xfId="134" applyFont="1" applyFill="1" applyBorder="1" applyAlignment="1">
      <alignment horizontal="right" vertical="center" wrapText="1"/>
      <protection/>
    </xf>
    <xf numFmtId="0" fontId="46" fillId="0" borderId="19" xfId="134" applyFont="1" applyFill="1" applyBorder="1" applyAlignment="1">
      <alignment horizontal="left"/>
      <protection/>
    </xf>
    <xf numFmtId="3" fontId="58" fillId="0" borderId="19" xfId="134" applyNumberFormat="1" applyFont="1" applyFill="1" applyBorder="1" applyAlignment="1">
      <alignment horizontal="right"/>
      <protection/>
    </xf>
    <xf numFmtId="1" fontId="59" fillId="0" borderId="19" xfId="134" applyNumberFormat="1" applyFont="1" applyFill="1" applyBorder="1" applyAlignment="1">
      <alignment vertical="center"/>
      <protection/>
    </xf>
    <xf numFmtId="0" fontId="61" fillId="0" borderId="19" xfId="134" applyFont="1" applyFill="1" applyBorder="1" applyAlignment="1">
      <alignment horizontal="right" wrapText="1"/>
      <protection/>
    </xf>
    <xf numFmtId="1" fontId="53" fillId="0" borderId="0" xfId="134" applyNumberFormat="1" applyFont="1" applyBorder="1" applyAlignment="1">
      <alignment wrapText="1"/>
      <protection/>
    </xf>
    <xf numFmtId="3" fontId="90" fillId="0" borderId="0" xfId="134" applyNumberFormat="1" applyFont="1" applyBorder="1">
      <alignment/>
      <protection/>
    </xf>
    <xf numFmtId="3" fontId="91" fillId="0" borderId="0" xfId="144" applyNumberFormat="1" applyFont="1">
      <alignment/>
      <protection/>
    </xf>
    <xf numFmtId="3" fontId="92" fillId="0" borderId="0" xfId="144" applyNumberFormat="1" applyFont="1">
      <alignment/>
      <protection/>
    </xf>
    <xf numFmtId="3" fontId="93" fillId="0" borderId="0" xfId="144" applyNumberFormat="1" applyFont="1">
      <alignment/>
      <protection/>
    </xf>
    <xf numFmtId="3" fontId="86" fillId="0" borderId="0" xfId="144" applyNumberFormat="1" applyFont="1" applyAlignment="1">
      <alignment horizontal="left"/>
      <protection/>
    </xf>
    <xf numFmtId="3" fontId="141" fillId="0" borderId="19" xfId="0" applyNumberFormat="1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30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0" fontId="94" fillId="0" borderId="49" xfId="0" applyFont="1" applyBorder="1" applyAlignment="1" applyProtection="1">
      <alignment horizontal="left" vertical="center"/>
      <protection locked="0"/>
    </xf>
    <xf numFmtId="0" fontId="94" fillId="0" borderId="19" xfId="0" applyFont="1" applyBorder="1" applyAlignment="1" applyProtection="1">
      <alignment horizontal="left" vertical="center"/>
      <protection locked="0"/>
    </xf>
    <xf numFmtId="0" fontId="94" fillId="0" borderId="19" xfId="0" applyFont="1" applyFill="1" applyBorder="1" applyAlignment="1">
      <alignment horizontal="left" vertical="center" wrapText="1"/>
    </xf>
    <xf numFmtId="3" fontId="94" fillId="0" borderId="49" xfId="0" applyNumberFormat="1" applyFont="1" applyBorder="1" applyAlignment="1" applyProtection="1">
      <alignment horizontal="right" vertical="center"/>
      <protection locked="0"/>
    </xf>
    <xf numFmtId="3" fontId="6" fillId="0" borderId="19" xfId="0" applyNumberFormat="1" applyFont="1" applyBorder="1" applyAlignment="1">
      <alignment/>
    </xf>
    <xf numFmtId="0" fontId="13" fillId="47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35" fillId="0" borderId="19" xfId="148" applyFont="1" applyBorder="1">
      <alignment/>
      <protection/>
    </xf>
    <xf numFmtId="0" fontId="95" fillId="0" borderId="0" xfId="133" applyFont="1">
      <alignment/>
      <protection/>
    </xf>
    <xf numFmtId="0" fontId="9" fillId="0" borderId="0" xfId="144" applyFont="1" applyAlignment="1">
      <alignment horizontal="center"/>
      <protection/>
    </xf>
    <xf numFmtId="0" fontId="78" fillId="0" borderId="0" xfId="144" applyFont="1" applyAlignment="1">
      <alignment horizontal="right"/>
      <protection/>
    </xf>
    <xf numFmtId="0" fontId="6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40" fillId="0" borderId="0" xfId="148" applyFont="1" applyAlignment="1">
      <alignment horizontal="center" wrapText="1"/>
      <protection/>
    </xf>
    <xf numFmtId="0" fontId="1" fillId="0" borderId="0" xfId="148" applyAlignment="1">
      <alignment horizontal="center" wrapText="1"/>
      <protection/>
    </xf>
    <xf numFmtId="0" fontId="1" fillId="0" borderId="0" xfId="148" applyAlignment="1">
      <alignment wrapText="1"/>
      <protection/>
    </xf>
    <xf numFmtId="0" fontId="40" fillId="0" borderId="0" xfId="0" applyFont="1" applyAlignment="1">
      <alignment vertical="center" wrapText="1"/>
    </xf>
    <xf numFmtId="1" fontId="46" fillId="0" borderId="0" xfId="134" applyNumberFormat="1" applyFont="1" applyBorder="1" applyAlignment="1">
      <alignment vertical="center" wrapText="1"/>
      <protection/>
    </xf>
    <xf numFmtId="0" fontId="50" fillId="0" borderId="19" xfId="134" applyFont="1" applyFill="1" applyBorder="1" applyAlignment="1">
      <alignment horizontal="center" vertical="center" wrapText="1"/>
      <protection/>
    </xf>
    <xf numFmtId="0" fontId="50" fillId="0" borderId="19" xfId="134" applyFont="1" applyFill="1" applyBorder="1" applyAlignment="1">
      <alignment horizontal="center" vertical="center"/>
      <protection/>
    </xf>
    <xf numFmtId="0" fontId="50" fillId="0" borderId="35" xfId="134" applyFont="1" applyFill="1" applyBorder="1" applyAlignment="1">
      <alignment horizontal="center" vertical="center" wrapText="1"/>
      <protection/>
    </xf>
    <xf numFmtId="0" fontId="50" fillId="0" borderId="31" xfId="134" applyFont="1" applyFill="1" applyBorder="1" applyAlignment="1">
      <alignment horizontal="center" vertical="center" wrapText="1"/>
      <protection/>
    </xf>
    <xf numFmtId="3" fontId="50" fillId="0" borderId="33" xfId="134" applyNumberFormat="1" applyFont="1" applyFill="1" applyBorder="1" applyAlignment="1">
      <alignment horizontal="center" vertical="center"/>
      <protection/>
    </xf>
    <xf numFmtId="3" fontId="50" fillId="0" borderId="34" xfId="134" applyNumberFormat="1" applyFont="1" applyFill="1" applyBorder="1" applyAlignment="1">
      <alignment horizontal="center" vertical="center"/>
      <protection/>
    </xf>
    <xf numFmtId="3" fontId="50" fillId="0" borderId="35" xfId="134" applyNumberFormat="1" applyFont="1" applyFill="1" applyBorder="1" applyAlignment="1">
      <alignment horizontal="center" vertical="center" wrapText="1"/>
      <protection/>
    </xf>
    <xf numFmtId="3" fontId="50" fillId="0" borderId="31" xfId="134" applyNumberFormat="1" applyFont="1" applyFill="1" applyBorder="1" applyAlignment="1">
      <alignment horizontal="center" vertical="center" wrapText="1"/>
      <protection/>
    </xf>
    <xf numFmtId="0" fontId="53" fillId="0" borderId="33" xfId="134" applyFont="1" applyFill="1" applyBorder="1" applyAlignment="1">
      <alignment horizontal="left" wrapText="1"/>
      <protection/>
    </xf>
    <xf numFmtId="0" fontId="53" fillId="0" borderId="34" xfId="134" applyFont="1" applyFill="1" applyBorder="1" applyAlignment="1">
      <alignment horizontal="left" wrapText="1"/>
      <protection/>
    </xf>
    <xf numFmtId="0" fontId="66" fillId="0" borderId="0" xfId="134" applyFont="1" applyAlignment="1">
      <alignment horizontal="center"/>
      <protection/>
    </xf>
    <xf numFmtId="0" fontId="65" fillId="0" borderId="0" xfId="134" applyFont="1" applyAlignment="1">
      <alignment horizontal="center" vertical="top"/>
      <protection/>
    </xf>
    <xf numFmtId="0" fontId="0" fillId="0" borderId="0" xfId="0" applyFont="1" applyAlignment="1">
      <alignment horizontal="center" wrapText="1"/>
    </xf>
    <xf numFmtId="0" fontId="45" fillId="0" borderId="32" xfId="148" applyFont="1" applyBorder="1" applyAlignment="1">
      <alignment horizontal="right"/>
      <protection/>
    </xf>
    <xf numFmtId="0" fontId="7" fillId="0" borderId="0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 horizont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67" fillId="30" borderId="19" xfId="129" applyFont="1" applyFill="1" applyBorder="1" applyAlignment="1">
      <alignment horizontal="center" vertical="top" wrapText="1"/>
      <protection/>
    </xf>
    <xf numFmtId="0" fontId="2" fillId="0" borderId="19" xfId="129" applyBorder="1">
      <alignment/>
      <protection/>
    </xf>
    <xf numFmtId="0" fontId="79" fillId="0" borderId="0" xfId="129" applyFont="1" applyAlignment="1">
      <alignment horizontal="center"/>
      <protection/>
    </xf>
    <xf numFmtId="0" fontId="67" fillId="30" borderId="33" xfId="129" applyFont="1" applyFill="1" applyBorder="1" applyAlignment="1">
      <alignment horizontal="center" vertical="top" wrapText="1"/>
      <protection/>
    </xf>
    <xf numFmtId="0" fontId="67" fillId="30" borderId="38" xfId="129" applyFont="1" applyFill="1" applyBorder="1" applyAlignment="1">
      <alignment horizontal="center" vertical="top" wrapText="1"/>
      <protection/>
    </xf>
    <xf numFmtId="0" fontId="67" fillId="30" borderId="34" xfId="129" applyFont="1" applyFill="1" applyBorder="1" applyAlignment="1">
      <alignment horizontal="center" vertical="top" wrapText="1"/>
      <protection/>
    </xf>
    <xf numFmtId="0" fontId="80" fillId="0" borderId="32" xfId="0" applyFont="1" applyBorder="1" applyAlignment="1">
      <alignment horizontal="center" wrapText="1"/>
    </xf>
    <xf numFmtId="0" fontId="7" fillId="0" borderId="5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52" xfId="0" applyFont="1" applyBorder="1" applyAlignment="1">
      <alignment/>
    </xf>
    <xf numFmtId="0" fontId="68" fillId="0" borderId="0" xfId="133" applyFont="1" applyAlignment="1">
      <alignment horizontal="center" wrapText="1"/>
      <protection/>
    </xf>
    <xf numFmtId="0" fontId="1" fillId="0" borderId="0" xfId="133" applyFont="1" applyAlignment="1">
      <alignment horizontal="center" wrapText="1"/>
      <protection/>
    </xf>
    <xf numFmtId="0" fontId="40" fillId="0" borderId="0" xfId="133" applyFont="1" applyAlignment="1">
      <alignment horizontal="center" wrapText="1"/>
      <protection/>
    </xf>
    <xf numFmtId="0" fontId="1" fillId="0" borderId="0" xfId="133" applyAlignment="1">
      <alignment horizontal="center" wrapText="1"/>
      <protection/>
    </xf>
    <xf numFmtId="0" fontId="87" fillId="30" borderId="19" xfId="134" applyFont="1" applyFill="1" applyBorder="1" applyAlignment="1">
      <alignment horizontal="center" vertical="center" wrapText="1"/>
      <protection/>
    </xf>
    <xf numFmtId="0" fontId="88" fillId="0" borderId="19" xfId="134" applyFont="1" applyBorder="1" applyAlignment="1">
      <alignment horizontal="center" vertical="center"/>
      <protection/>
    </xf>
    <xf numFmtId="0" fontId="67" fillId="30" borderId="19" xfId="134" applyFont="1" applyFill="1" applyBorder="1" applyAlignment="1">
      <alignment horizontal="center" vertical="top" wrapText="1"/>
      <protection/>
    </xf>
    <xf numFmtId="0" fontId="17" fillId="0" borderId="19" xfId="134" applyBorder="1">
      <alignment/>
      <protection/>
    </xf>
    <xf numFmtId="0" fontId="0" fillId="0" borderId="0" xfId="136">
      <alignment/>
      <protection/>
    </xf>
    <xf numFmtId="0" fontId="104" fillId="0" borderId="0" xfId="136" applyFont="1">
      <alignment/>
      <protection/>
    </xf>
    <xf numFmtId="0" fontId="105" fillId="0" borderId="0" xfId="136" applyFont="1">
      <alignment/>
      <protection/>
    </xf>
    <xf numFmtId="0" fontId="106" fillId="0" borderId="0" xfId="136" applyFont="1">
      <alignment/>
      <protection/>
    </xf>
    <xf numFmtId="0" fontId="107" fillId="0" borderId="0" xfId="109" applyFont="1" applyAlignment="1" applyProtection="1">
      <alignment/>
      <protection/>
    </xf>
    <xf numFmtId="0" fontId="70" fillId="0" borderId="0" xfId="136" applyFont="1">
      <alignment/>
      <protection/>
    </xf>
    <xf numFmtId="0" fontId="39" fillId="0" borderId="0" xfId="136" applyFont="1" applyAlignment="1">
      <alignment wrapText="1"/>
      <protection/>
    </xf>
    <xf numFmtId="0" fontId="70" fillId="0" borderId="0" xfId="136" applyFont="1" applyAlignment="1">
      <alignment wrapText="1"/>
      <protection/>
    </xf>
    <xf numFmtId="0" fontId="5" fillId="0" borderId="0" xfId="136" applyFont="1">
      <alignment/>
      <protection/>
    </xf>
    <xf numFmtId="0" fontId="39" fillId="0" borderId="0" xfId="136" applyFont="1" applyFill="1" applyBorder="1" applyAlignment="1">
      <alignment horizontal="left" vertical="center" wrapText="1"/>
      <protection/>
    </xf>
    <xf numFmtId="0" fontId="6" fillId="0" borderId="0" xfId="136" applyFont="1" applyFill="1" applyBorder="1" applyAlignment="1">
      <alignment vertical="center"/>
      <protection/>
    </xf>
    <xf numFmtId="0" fontId="142" fillId="0" borderId="19" xfId="136" applyFont="1" applyBorder="1">
      <alignment/>
      <protection/>
    </xf>
    <xf numFmtId="0" fontId="70" fillId="0" borderId="19" xfId="136" applyFont="1" applyFill="1" applyBorder="1" applyAlignment="1">
      <alignment horizontal="left" vertical="center" wrapText="1"/>
      <protection/>
    </xf>
    <xf numFmtId="0" fontId="13" fillId="0" borderId="19" xfId="136" applyFont="1" applyFill="1" applyBorder="1" applyAlignment="1">
      <alignment vertical="center"/>
      <protection/>
    </xf>
    <xf numFmtId="0" fontId="39" fillId="0" borderId="0" xfId="136" applyFont="1" applyBorder="1">
      <alignment/>
      <protection/>
    </xf>
    <xf numFmtId="0" fontId="70" fillId="0" borderId="19" xfId="136" applyFont="1" applyBorder="1">
      <alignment/>
      <protection/>
    </xf>
    <xf numFmtId="0" fontId="5" fillId="0" borderId="0" xfId="136" applyFont="1" applyBorder="1">
      <alignment/>
      <protection/>
    </xf>
    <xf numFmtId="0" fontId="108" fillId="0" borderId="19" xfId="136" applyFont="1" applyFill="1" applyBorder="1" applyAlignment="1">
      <alignment horizontal="left" vertical="center" wrapText="1"/>
      <protection/>
    </xf>
    <xf numFmtId="0" fontId="104" fillId="0" borderId="19" xfId="136" applyFont="1" applyBorder="1" applyAlignment="1">
      <alignment wrapText="1"/>
      <protection/>
    </xf>
    <xf numFmtId="0" fontId="39" fillId="0" borderId="19" xfId="136" applyFont="1" applyFill="1" applyBorder="1" applyAlignment="1">
      <alignment horizontal="left" vertical="center" wrapText="1"/>
      <protection/>
    </xf>
    <xf numFmtId="0" fontId="41" fillId="0" borderId="19" xfId="136" applyFont="1" applyBorder="1" applyAlignment="1">
      <alignment wrapText="1"/>
      <protection/>
    </xf>
    <xf numFmtId="0" fontId="5" fillId="0" borderId="0" xfId="136" applyFont="1" applyBorder="1" applyAlignment="1">
      <alignment horizontal="center"/>
      <protection/>
    </xf>
    <xf numFmtId="0" fontId="5" fillId="0" borderId="19" xfId="136" applyFont="1" applyBorder="1" applyAlignment="1">
      <alignment horizontal="center"/>
      <protection/>
    </xf>
    <xf numFmtId="0" fontId="41" fillId="0" borderId="19" xfId="136" applyFont="1" applyFill="1" applyBorder="1" applyAlignment="1">
      <alignment horizontal="center" vertical="center" wrapText="1"/>
      <protection/>
    </xf>
    <xf numFmtId="0" fontId="41" fillId="0" borderId="19" xfId="136" applyFont="1" applyFill="1" applyBorder="1" applyAlignment="1">
      <alignment horizontal="center" vertical="center"/>
      <protection/>
    </xf>
    <xf numFmtId="0" fontId="136" fillId="0" borderId="0" xfId="136" applyFont="1" applyAlignment="1">
      <alignment horizontal="right"/>
      <protection/>
    </xf>
    <xf numFmtId="0" fontId="0" fillId="0" borderId="19" xfId="136" applyBorder="1">
      <alignment/>
      <protection/>
    </xf>
    <xf numFmtId="0" fontId="6" fillId="0" borderId="19" xfId="136" applyFont="1" applyFill="1" applyBorder="1" applyAlignment="1">
      <alignment vertical="center"/>
      <protection/>
    </xf>
    <xf numFmtId="0" fontId="109" fillId="0" borderId="19" xfId="136" applyFont="1" applyFill="1" applyBorder="1" applyAlignment="1">
      <alignment horizontal="left" vertical="center" wrapText="1"/>
      <protection/>
    </xf>
    <xf numFmtId="0" fontId="110" fillId="0" borderId="19" xfId="136" applyFont="1" applyFill="1" applyBorder="1" applyAlignment="1">
      <alignment horizontal="left" vertical="center" wrapText="1"/>
      <protection/>
    </xf>
    <xf numFmtId="0" fontId="69" fillId="0" borderId="19" xfId="136" applyFont="1" applyFill="1" applyBorder="1" applyAlignment="1">
      <alignment horizontal="left" vertical="center" wrapText="1"/>
      <protection/>
    </xf>
    <xf numFmtId="0" fontId="4" fillId="0" borderId="19" xfId="136" applyFont="1" applyFill="1" applyBorder="1" applyAlignment="1">
      <alignment vertical="center"/>
      <protection/>
    </xf>
    <xf numFmtId="0" fontId="4" fillId="0" borderId="19" xfId="136" applyFont="1" applyFill="1" applyBorder="1" applyAlignment="1">
      <alignment horizontal="left" vertical="center" wrapText="1"/>
      <protection/>
    </xf>
    <xf numFmtId="0" fontId="4" fillId="0" borderId="19" xfId="136" applyFont="1" applyFill="1" applyBorder="1" applyAlignment="1">
      <alignment vertical="center" wrapText="1"/>
      <protection/>
    </xf>
    <xf numFmtId="0" fontId="41" fillId="0" borderId="19" xfId="136" applyFont="1" applyFill="1" applyBorder="1" applyAlignment="1">
      <alignment horizontal="left" vertical="center" wrapText="1"/>
      <protection/>
    </xf>
    <xf numFmtId="0" fontId="3" fillId="0" borderId="19" xfId="136" applyFont="1" applyFill="1" applyBorder="1" applyAlignment="1">
      <alignment vertical="center"/>
      <protection/>
    </xf>
    <xf numFmtId="14" fontId="5" fillId="0" borderId="19" xfId="136" applyNumberFormat="1" applyFont="1" applyBorder="1">
      <alignment/>
      <protection/>
    </xf>
    <xf numFmtId="0" fontId="3" fillId="0" borderId="19" xfId="136" applyFont="1" applyFill="1" applyBorder="1" applyAlignment="1">
      <alignment vertical="center" wrapText="1"/>
      <protection/>
    </xf>
    <xf numFmtId="0" fontId="39" fillId="0" borderId="19" xfId="136" applyFont="1" applyBorder="1">
      <alignment/>
      <protection/>
    </xf>
    <xf numFmtId="1" fontId="5" fillId="0" borderId="19" xfId="136" applyNumberFormat="1" applyFont="1" applyBorder="1">
      <alignment/>
      <protection/>
    </xf>
    <xf numFmtId="0" fontId="69" fillId="0" borderId="19" xfId="136" applyFont="1" applyBorder="1" applyAlignment="1">
      <alignment horizontal="center" wrapText="1"/>
      <protection/>
    </xf>
    <xf numFmtId="0" fontId="69" fillId="0" borderId="19" xfId="136" applyFont="1" applyBorder="1" applyAlignment="1">
      <alignment wrapText="1"/>
      <protection/>
    </xf>
    <xf numFmtId="0" fontId="136" fillId="0" borderId="0" xfId="136" applyFont="1">
      <alignment/>
      <protection/>
    </xf>
    <xf numFmtId="0" fontId="1" fillId="0" borderId="0" xfId="148" applyFont="1" applyAlignment="1">
      <alignment horizontal="center"/>
      <protection/>
    </xf>
    <xf numFmtId="0" fontId="40" fillId="0" borderId="0" xfId="136" applyFont="1" applyAlignment="1">
      <alignment horizontal="center" wrapText="1"/>
      <protection/>
    </xf>
    <xf numFmtId="0" fontId="0" fillId="0" borderId="0" xfId="136" applyFont="1" applyAlignment="1">
      <alignment horizontal="center" wrapText="1"/>
      <protection/>
    </xf>
    <xf numFmtId="0" fontId="68" fillId="0" borderId="0" xfId="136" applyFont="1" applyAlignment="1">
      <alignment horizontal="center" wrapText="1"/>
      <protection/>
    </xf>
    <xf numFmtId="0" fontId="9" fillId="0" borderId="0" xfId="144" applyFont="1" applyAlignment="1">
      <alignment horizontal="center" vertical="center"/>
      <protection/>
    </xf>
    <xf numFmtId="3" fontId="7" fillId="0" borderId="19" xfId="137" applyNumberFormat="1" applyFont="1" applyBorder="1" applyAlignment="1">
      <alignment horizontal="right" vertical="center" wrapText="1"/>
      <protection/>
    </xf>
    <xf numFmtId="3" fontId="6" fillId="0" borderId="19" xfId="137" applyNumberFormat="1" applyFont="1" applyFill="1" applyBorder="1" applyAlignment="1">
      <alignment horizontal="right" vertical="center" wrapText="1"/>
      <protection/>
    </xf>
    <xf numFmtId="3" fontId="5" fillId="0" borderId="19" xfId="0" applyNumberFormat="1" applyFont="1" applyBorder="1" applyAlignment="1">
      <alignment horizontal="right" vertical="center"/>
    </xf>
    <xf numFmtId="3" fontId="0" fillId="0" borderId="0" xfId="0" applyNumberFormat="1" applyFill="1" applyAlignment="1">
      <alignment/>
    </xf>
  </cellXfs>
  <cellStyles count="152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3. jelölőszín" xfId="35"/>
    <cellStyle name="4. jelölőszín" xfId="36"/>
    <cellStyle name="40% - 1. jelölőszín" xfId="37"/>
    <cellStyle name="40% - 1. jelölőszín 2" xfId="38"/>
    <cellStyle name="40% - 2. jelölőszín" xfId="39"/>
    <cellStyle name="40% - 2. jelölőszín 2" xfId="40"/>
    <cellStyle name="40% - 3. jelölőszín" xfId="41"/>
    <cellStyle name="40% - 3. jelölőszín 2" xfId="42"/>
    <cellStyle name="40% - 4. jelölőszín" xfId="43"/>
    <cellStyle name="40% - 4. jelölőszín 2" xfId="44"/>
    <cellStyle name="40% - 5. jelölőszín" xfId="45"/>
    <cellStyle name="40% - 5. jelölőszín 2" xfId="46"/>
    <cellStyle name="40% - 6. jelölőszín" xfId="47"/>
    <cellStyle name="40% - 6. jelölőszín 2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5. jelölőszín" xfId="55"/>
    <cellStyle name="6. jelölőszín" xfId="56"/>
    <cellStyle name="60% - 1. jelölőszín" xfId="57"/>
    <cellStyle name="60% - 1. jelölőszín 2" xfId="58"/>
    <cellStyle name="60% - 2. jelölőszín" xfId="59"/>
    <cellStyle name="60% - 2. jelölőszín 2" xfId="60"/>
    <cellStyle name="60% - 3. jelölőszín" xfId="61"/>
    <cellStyle name="60% - 3. jelölőszín 2" xfId="62"/>
    <cellStyle name="60% - 4. jelölőszín" xfId="63"/>
    <cellStyle name="60% - 4. jelölőszín 2" xfId="64"/>
    <cellStyle name="60% - 5. jelölőszín" xfId="65"/>
    <cellStyle name="60% - 5. jelölőszín 2" xfId="66"/>
    <cellStyle name="60% - 6. jelölőszín" xfId="67"/>
    <cellStyle name="60% - 6. jelölőszín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Bevitel" xfId="82"/>
    <cellStyle name="Bevitel 2" xfId="83"/>
    <cellStyle name="Calculation" xfId="84"/>
    <cellStyle name="Check Cell" xfId="85"/>
    <cellStyle name="Cím" xfId="86"/>
    <cellStyle name="Cím 2" xfId="87"/>
    <cellStyle name="Címsor 1" xfId="88"/>
    <cellStyle name="Címsor 1 2" xfId="89"/>
    <cellStyle name="Címsor 2" xfId="90"/>
    <cellStyle name="Címsor 2 2" xfId="91"/>
    <cellStyle name="Címsor 3" xfId="92"/>
    <cellStyle name="Címsor 3 2" xfId="93"/>
    <cellStyle name="Címsor 4" xfId="94"/>
    <cellStyle name="Címsor 4 2" xfId="95"/>
    <cellStyle name="Ellenőrzőcella" xfId="96"/>
    <cellStyle name="Ellenőrzőcella 2" xfId="97"/>
    <cellStyle name="Explanatory Text" xfId="98"/>
    <cellStyle name="Comma" xfId="99"/>
    <cellStyle name="Comma [0]" xfId="100"/>
    <cellStyle name="Ezres 2" xfId="101"/>
    <cellStyle name="Figyelmeztetés" xfId="102"/>
    <cellStyle name="Figyelmeztetés 2" xfId="103"/>
    <cellStyle name="Good" xfId="104"/>
    <cellStyle name="Heading 1" xfId="105"/>
    <cellStyle name="Heading 2" xfId="106"/>
    <cellStyle name="Heading 3" xfId="107"/>
    <cellStyle name="Heading 4" xfId="108"/>
    <cellStyle name="Hivatkozás 2" xfId="109"/>
    <cellStyle name="Hivatkozott cella" xfId="110"/>
    <cellStyle name="Hivatkozott cella 2" xfId="111"/>
    <cellStyle name="Input" xfId="112"/>
    <cellStyle name="Jegyzet" xfId="113"/>
    <cellStyle name="Jegyzet 2" xfId="114"/>
    <cellStyle name="Jelölőszín (1)" xfId="115"/>
    <cellStyle name="Jelölőszín (2)" xfId="116"/>
    <cellStyle name="Jelölőszín (3)" xfId="117"/>
    <cellStyle name="Jelölőszín (4)" xfId="118"/>
    <cellStyle name="Jelölőszín (5)" xfId="119"/>
    <cellStyle name="Jelölőszín (6)" xfId="120"/>
    <cellStyle name="Jó" xfId="121"/>
    <cellStyle name="Jó 2" xfId="122"/>
    <cellStyle name="Kimenet" xfId="123"/>
    <cellStyle name="Kimenet 2" xfId="124"/>
    <cellStyle name="Linked Cell" xfId="125"/>
    <cellStyle name="Magyarázó szöveg" xfId="126"/>
    <cellStyle name="Magyarázó szöveg 2" xfId="127"/>
    <cellStyle name="Neutral" xfId="128"/>
    <cellStyle name="Normál 10" xfId="129"/>
    <cellStyle name="Normál 11" xfId="130"/>
    <cellStyle name="Normál 12" xfId="131"/>
    <cellStyle name="Normál 13" xfId="132"/>
    <cellStyle name="Normál 14" xfId="133"/>
    <cellStyle name="Normál 15" xfId="134"/>
    <cellStyle name="Normál 2" xfId="135"/>
    <cellStyle name="Normál 2 2" xfId="136"/>
    <cellStyle name="Normál 3" xfId="137"/>
    <cellStyle name="Normál 4" xfId="138"/>
    <cellStyle name="Normál 5" xfId="139"/>
    <cellStyle name="Normál 6" xfId="140"/>
    <cellStyle name="Normál 7" xfId="141"/>
    <cellStyle name="Normál 8" xfId="142"/>
    <cellStyle name="Normál 9" xfId="143"/>
    <cellStyle name="Normál_1.számú melléklet" xfId="144"/>
    <cellStyle name="Normál_12dmelléklet" xfId="145"/>
    <cellStyle name="Normál_ALTAM98_FT" xfId="146"/>
    <cellStyle name="Normal_KTRSZJ" xfId="147"/>
    <cellStyle name="Normál_Másolat eredetije2014  ÉVI KÖLTSÉGVETÉSI RENDELET MINTA" xfId="148"/>
    <cellStyle name="Normál_Munka1" xfId="149"/>
    <cellStyle name="Note" xfId="150"/>
    <cellStyle name="Output" xfId="151"/>
    <cellStyle name="Összesen" xfId="152"/>
    <cellStyle name="Összesen 2" xfId="153"/>
    <cellStyle name="Currency" xfId="154"/>
    <cellStyle name="Currency [0]" xfId="155"/>
    <cellStyle name="Rossz" xfId="156"/>
    <cellStyle name="Rossz 2" xfId="157"/>
    <cellStyle name="Semleges" xfId="158"/>
    <cellStyle name="Semleges 2" xfId="159"/>
    <cellStyle name="Számítás" xfId="160"/>
    <cellStyle name="Számítás 2" xfId="161"/>
    <cellStyle name="Percent" xfId="162"/>
    <cellStyle name="Title" xfId="163"/>
    <cellStyle name="Total" xfId="164"/>
    <cellStyle name="Warning Text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6.%20&#233;vi%20z&#225;rsz&#225;mad&#225;s\Q1804695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Adatok"/>
    </sheetNames>
    <sheetDataSet>
      <sheetData sheetId="1">
        <row r="9">
          <cell r="B9">
            <v>1804695</v>
          </cell>
          <cell r="D9" t="str">
            <v>Vasvár </v>
          </cell>
          <cell r="E9">
            <v>81419590</v>
          </cell>
          <cell r="F9">
            <v>81419590</v>
          </cell>
          <cell r="G9">
            <v>81419590</v>
          </cell>
          <cell r="K9">
            <v>67006100</v>
          </cell>
          <cell r="L9">
            <v>67846700</v>
          </cell>
          <cell r="M9">
            <v>67846700</v>
          </cell>
          <cell r="N9">
            <v>10693333</v>
          </cell>
          <cell r="O9">
            <v>10400000</v>
          </cell>
          <cell r="P9">
            <v>10400000</v>
          </cell>
          <cell r="Q9">
            <v>0</v>
          </cell>
          <cell r="R9">
            <v>0</v>
          </cell>
          <cell r="S9">
            <v>0</v>
          </cell>
          <cell r="T9">
            <v>387000</v>
          </cell>
          <cell r="U9">
            <v>387000</v>
          </cell>
          <cell r="V9">
            <v>387000</v>
          </cell>
          <cell r="W9">
            <v>0</v>
          </cell>
          <cell r="X9">
            <v>0</v>
          </cell>
          <cell r="Y9">
            <v>0</v>
          </cell>
          <cell r="Z9">
            <v>78086433</v>
          </cell>
          <cell r="AA9">
            <v>78633700</v>
          </cell>
          <cell r="AB9">
            <v>78633700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85845300</v>
          </cell>
          <cell r="AJ9">
            <v>79247800</v>
          </cell>
          <cell r="AK9">
            <v>79247800</v>
          </cell>
          <cell r="AL9">
            <v>0</v>
          </cell>
          <cell r="AM9">
            <v>0</v>
          </cell>
          <cell r="AN9">
            <v>0</v>
          </cell>
          <cell r="AO9">
            <v>26075203</v>
          </cell>
          <cell r="AP9">
            <v>25556104</v>
          </cell>
          <cell r="AQ9">
            <v>25556104</v>
          </cell>
          <cell r="AR9">
            <v>0</v>
          </cell>
          <cell r="AS9">
            <v>8897567</v>
          </cell>
          <cell r="AT9">
            <v>8897567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111920503</v>
          </cell>
          <cell r="BB9">
            <v>113701471</v>
          </cell>
          <cell r="BC9">
            <v>113701471</v>
          </cell>
          <cell r="BD9">
            <v>12808960</v>
          </cell>
          <cell r="BE9">
            <v>13294149</v>
          </cell>
          <cell r="BF9">
            <v>13294149</v>
          </cell>
          <cell r="BH9">
            <v>0</v>
          </cell>
          <cell r="BI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CG9">
            <v>5651797</v>
          </cell>
          <cell r="CH9">
            <v>1760220</v>
          </cell>
          <cell r="CJ9">
            <v>2522093</v>
          </cell>
          <cell r="CL9">
            <v>40000000</v>
          </cell>
          <cell r="CM9">
            <v>9934110</v>
          </cell>
          <cell r="CN9">
            <v>9934110</v>
          </cell>
          <cell r="CO9">
            <v>0</v>
          </cell>
          <cell r="CP9">
            <v>0</v>
          </cell>
          <cell r="CR9">
            <v>0</v>
          </cell>
          <cell r="CS9">
            <v>0</v>
          </cell>
          <cell r="CT9">
            <v>0</v>
          </cell>
          <cell r="CV9">
            <v>0</v>
          </cell>
          <cell r="CW9">
            <v>14808984</v>
          </cell>
          <cell r="CX9">
            <v>0</v>
          </cell>
          <cell r="CY9">
            <v>0</v>
          </cell>
          <cell r="DB9">
            <v>0</v>
          </cell>
          <cell r="DG9">
            <v>0</v>
          </cell>
          <cell r="DK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14808984</v>
          </cell>
          <cell r="DW9">
            <v>14808984</v>
          </cell>
          <cell r="DX9">
            <v>14808984</v>
          </cell>
          <cell r="EB9">
            <v>0</v>
          </cell>
          <cell r="EC9">
            <v>0</v>
          </cell>
          <cell r="EF9">
            <v>306658</v>
          </cell>
          <cell r="EG9">
            <v>0</v>
          </cell>
          <cell r="EH9">
            <v>5140828</v>
          </cell>
          <cell r="EI9">
            <v>8336995</v>
          </cell>
          <cell r="EK9">
            <v>0</v>
          </cell>
          <cell r="EL9">
            <v>0</v>
          </cell>
          <cell r="EM9">
            <v>-35185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zoomScalePageLayoutView="0" workbookViewId="0" topLeftCell="B1">
      <selection activeCell="B1" sqref="B1:S1"/>
    </sheetView>
  </sheetViews>
  <sheetFormatPr defaultColWidth="9.140625" defaultRowHeight="15"/>
  <cols>
    <col min="1" max="4" width="9.140625" style="506" customWidth="1"/>
    <col min="5" max="5" width="11.421875" style="506" customWidth="1"/>
    <col min="6" max="8" width="9.140625" style="506" customWidth="1"/>
    <col min="9" max="9" width="5.28125" style="506" customWidth="1"/>
    <col min="10" max="12" width="9.140625" style="506" customWidth="1"/>
    <col min="13" max="13" width="14.421875" style="506" customWidth="1"/>
    <col min="14" max="14" width="10.00390625" style="506" customWidth="1"/>
    <col min="15" max="15" width="8.421875" style="506" customWidth="1"/>
    <col min="16" max="18" width="9.140625" style="506" customWidth="1"/>
    <col min="19" max="19" width="7.8515625" style="506" customWidth="1"/>
    <col min="20" max="16384" width="9.140625" style="506" customWidth="1"/>
  </cols>
  <sheetData>
    <row r="1" spans="2:19" ht="15" customHeight="1">
      <c r="B1" s="714" t="s">
        <v>902</v>
      </c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</row>
    <row r="2" spans="2:19" ht="15" customHeight="1">
      <c r="B2" s="714" t="s">
        <v>1153</v>
      </c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  <c r="P2" s="714"/>
      <c r="Q2" s="714"/>
      <c r="R2" s="714"/>
      <c r="S2" s="714"/>
    </row>
    <row r="3" spans="2:19" ht="15" customHeight="1">
      <c r="B3" s="714" t="s">
        <v>1152</v>
      </c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</row>
    <row r="4" spans="3:18" ht="12.75"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607" t="s">
        <v>986</v>
      </c>
      <c r="N4" s="607"/>
      <c r="O4" s="607"/>
      <c r="P4" s="607"/>
      <c r="Q4" s="607"/>
      <c r="R4" s="489"/>
    </row>
    <row r="5" spans="3:14" ht="12.75"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489"/>
      <c r="N5" s="489"/>
    </row>
    <row r="6" spans="3:19" ht="12.75">
      <c r="C6" s="606" t="s">
        <v>903</v>
      </c>
      <c r="D6" s="606"/>
      <c r="E6" s="606"/>
      <c r="F6" s="506" t="s">
        <v>141</v>
      </c>
      <c r="G6" s="508" t="s">
        <v>142</v>
      </c>
      <c r="H6" s="508" t="s">
        <v>112</v>
      </c>
      <c r="J6" s="507"/>
      <c r="K6" s="606" t="s">
        <v>904</v>
      </c>
      <c r="L6" s="606"/>
      <c r="M6" s="606"/>
      <c r="N6" s="506" t="s">
        <v>141</v>
      </c>
      <c r="O6" s="508" t="s">
        <v>141</v>
      </c>
      <c r="P6" s="508" t="s">
        <v>142</v>
      </c>
      <c r="Q6" s="508" t="s">
        <v>142</v>
      </c>
      <c r="R6" s="508" t="s">
        <v>112</v>
      </c>
      <c r="S6" s="506" t="s">
        <v>112</v>
      </c>
    </row>
    <row r="7" spans="1:18" ht="12.75">
      <c r="A7" s="509" t="s">
        <v>433</v>
      </c>
      <c r="B7" s="506" t="s">
        <v>905</v>
      </c>
      <c r="F7" s="510">
        <v>206000</v>
      </c>
      <c r="G7" s="510">
        <v>233570</v>
      </c>
      <c r="H7" s="510">
        <v>233545</v>
      </c>
      <c r="I7" s="511" t="s">
        <v>534</v>
      </c>
      <c r="J7" s="506" t="s">
        <v>906</v>
      </c>
      <c r="N7" s="510">
        <v>366135</v>
      </c>
      <c r="O7" s="510"/>
      <c r="P7" s="510">
        <v>413568</v>
      </c>
      <c r="Q7" s="510"/>
      <c r="R7" s="510">
        <v>413568</v>
      </c>
    </row>
    <row r="8" spans="1:19" ht="12.75">
      <c r="A8" s="509" t="s">
        <v>435</v>
      </c>
      <c r="B8" s="506" t="s">
        <v>907</v>
      </c>
      <c r="F8" s="510">
        <v>56400</v>
      </c>
      <c r="G8" s="510">
        <v>61292</v>
      </c>
      <c r="H8" s="510">
        <v>61292</v>
      </c>
      <c r="I8" s="591" t="s">
        <v>169</v>
      </c>
      <c r="J8" s="538" t="s">
        <v>908</v>
      </c>
      <c r="K8" s="538"/>
      <c r="L8" s="538"/>
      <c r="M8" s="538"/>
      <c r="N8" s="588"/>
      <c r="O8" s="589">
        <v>324235</v>
      </c>
      <c r="P8" s="590"/>
      <c r="Q8" s="589">
        <v>296983</v>
      </c>
      <c r="R8" s="539"/>
      <c r="S8" s="538">
        <v>296983</v>
      </c>
    </row>
    <row r="9" spans="1:18" ht="12.75">
      <c r="A9" s="509" t="s">
        <v>446</v>
      </c>
      <c r="B9" s="506" t="s">
        <v>909</v>
      </c>
      <c r="F9" s="510">
        <v>294294</v>
      </c>
      <c r="G9" s="510">
        <v>266640</v>
      </c>
      <c r="H9" s="510">
        <v>263189</v>
      </c>
      <c r="I9" s="511" t="s">
        <v>335</v>
      </c>
      <c r="J9" s="506" t="s">
        <v>910</v>
      </c>
      <c r="N9" s="510">
        <v>233719</v>
      </c>
      <c r="O9" s="510"/>
      <c r="P9" s="510">
        <v>249445</v>
      </c>
      <c r="Q9" s="510"/>
      <c r="R9" s="510">
        <v>249446</v>
      </c>
    </row>
    <row r="10" spans="1:18" ht="12.75">
      <c r="A10" s="509" t="s">
        <v>353</v>
      </c>
      <c r="B10" s="506" t="s">
        <v>911</v>
      </c>
      <c r="F10" s="510">
        <v>7000</v>
      </c>
      <c r="G10" s="510">
        <v>8202</v>
      </c>
      <c r="H10" s="510">
        <v>8202</v>
      </c>
      <c r="I10" s="511" t="s">
        <v>561</v>
      </c>
      <c r="J10" s="506" t="s">
        <v>912</v>
      </c>
      <c r="N10" s="510">
        <v>109546</v>
      </c>
      <c r="O10" s="510"/>
      <c r="P10" s="510">
        <v>113728</v>
      </c>
      <c r="Q10" s="510"/>
      <c r="R10" s="510">
        <v>113982</v>
      </c>
    </row>
    <row r="11" spans="1:18" ht="12.75">
      <c r="A11" s="509" t="s">
        <v>475</v>
      </c>
      <c r="B11" s="506" t="s">
        <v>913</v>
      </c>
      <c r="F11" s="510">
        <v>178100</v>
      </c>
      <c r="G11" s="510">
        <v>275404</v>
      </c>
      <c r="H11" s="510">
        <v>180356</v>
      </c>
      <c r="I11" s="511" t="s">
        <v>566</v>
      </c>
      <c r="J11" s="506" t="s">
        <v>914</v>
      </c>
      <c r="N11" s="510">
        <v>0</v>
      </c>
      <c r="O11" s="510"/>
      <c r="P11" s="510">
        <v>4971</v>
      </c>
      <c r="Q11" s="510"/>
      <c r="R11" s="510">
        <v>3630</v>
      </c>
    </row>
    <row r="12" spans="1:18" ht="13.5" thickBot="1">
      <c r="A12" s="509"/>
      <c r="B12" s="512" t="s">
        <v>915</v>
      </c>
      <c r="C12" s="513"/>
      <c r="D12" s="513"/>
      <c r="E12" s="513"/>
      <c r="F12" s="514">
        <f>SUM(F7:F11)</f>
        <v>741794</v>
      </c>
      <c r="G12" s="514">
        <f>SUM(G7:G11)</f>
        <v>845108</v>
      </c>
      <c r="H12" s="514">
        <f>SUM(H7:H11)</f>
        <v>746584</v>
      </c>
      <c r="I12" s="515"/>
      <c r="J12" s="512" t="s">
        <v>916</v>
      </c>
      <c r="K12" s="513"/>
      <c r="L12" s="513"/>
      <c r="M12" s="513"/>
      <c r="N12" s="514">
        <f>SUM(N7:N11)</f>
        <v>709400</v>
      </c>
      <c r="O12" s="510"/>
      <c r="P12" s="516">
        <f>SUM(P7:P11)</f>
        <v>781712</v>
      </c>
      <c r="Q12" s="510"/>
      <c r="R12" s="516">
        <f>SUM(R7:R11)</f>
        <v>780626</v>
      </c>
    </row>
    <row r="13" spans="1:18" ht="13.5" thickBot="1">
      <c r="A13" s="509"/>
      <c r="B13" s="517"/>
      <c r="F13" s="516"/>
      <c r="G13" s="516"/>
      <c r="H13" s="516"/>
      <c r="I13" s="511"/>
      <c r="J13" s="518" t="s">
        <v>917</v>
      </c>
      <c r="K13" s="519"/>
      <c r="L13" s="519"/>
      <c r="M13" s="519"/>
      <c r="N13" s="520">
        <v>-32394</v>
      </c>
      <c r="O13" s="510"/>
      <c r="P13" s="520">
        <v>-63396</v>
      </c>
      <c r="Q13" s="516"/>
      <c r="R13" s="520">
        <v>34042</v>
      </c>
    </row>
    <row r="14" spans="1:18" ht="12.75">
      <c r="A14" s="509"/>
      <c r="B14" s="517"/>
      <c r="F14" s="516"/>
      <c r="G14" s="516"/>
      <c r="H14" s="516"/>
      <c r="I14" s="511"/>
      <c r="J14" s="521" t="s">
        <v>918</v>
      </c>
      <c r="K14" s="522"/>
      <c r="L14" s="522"/>
      <c r="M14" s="522"/>
      <c r="N14" s="523"/>
      <c r="O14" s="510"/>
      <c r="P14" s="510"/>
      <c r="Q14" s="510"/>
      <c r="R14" s="510"/>
    </row>
    <row r="15" spans="1:18" ht="12.75">
      <c r="A15" s="509"/>
      <c r="I15" s="509"/>
      <c r="J15" s="517" t="s">
        <v>919</v>
      </c>
      <c r="N15" s="516">
        <v>32394</v>
      </c>
      <c r="O15" s="510"/>
      <c r="P15" s="510">
        <v>63396</v>
      </c>
      <c r="Q15" s="510"/>
      <c r="R15" s="510">
        <v>0</v>
      </c>
    </row>
    <row r="16" spans="1:18" ht="12.75">
      <c r="A16" s="509"/>
      <c r="F16" s="510"/>
      <c r="G16" s="510"/>
      <c r="H16" s="510"/>
      <c r="I16" s="511"/>
      <c r="J16" s="517" t="s">
        <v>920</v>
      </c>
      <c r="N16" s="516">
        <v>0</v>
      </c>
      <c r="O16" s="510"/>
      <c r="P16" s="510">
        <v>0</v>
      </c>
      <c r="Q16" s="510"/>
      <c r="R16" s="510">
        <v>0</v>
      </c>
    </row>
    <row r="17" spans="1:18" ht="13.5" thickBot="1">
      <c r="A17" s="509"/>
      <c r="F17" s="510"/>
      <c r="G17" s="510"/>
      <c r="H17" s="510"/>
      <c r="I17" s="511"/>
      <c r="J17" s="524" t="s">
        <v>921</v>
      </c>
      <c r="K17" s="513"/>
      <c r="L17" s="513"/>
      <c r="M17" s="513"/>
      <c r="N17" s="525">
        <f>SUM(N15:N16)</f>
        <v>32394</v>
      </c>
      <c r="O17" s="510"/>
      <c r="P17" s="514">
        <f>SUM(P15:P16)</f>
        <v>63396</v>
      </c>
      <c r="Q17" s="510"/>
      <c r="R17" s="514">
        <v>0</v>
      </c>
    </row>
    <row r="18" spans="1:18" ht="12.75">
      <c r="A18" s="509" t="s">
        <v>295</v>
      </c>
      <c r="B18" s="506" t="s">
        <v>922</v>
      </c>
      <c r="F18" s="510">
        <v>285409</v>
      </c>
      <c r="G18" s="510">
        <v>92914</v>
      </c>
      <c r="H18" s="510">
        <v>92914</v>
      </c>
      <c r="I18" s="511" t="s">
        <v>571</v>
      </c>
      <c r="J18" s="526" t="s">
        <v>923</v>
      </c>
      <c r="K18" s="521"/>
      <c r="L18" s="521"/>
      <c r="M18" s="521"/>
      <c r="N18" s="527">
        <v>164809</v>
      </c>
      <c r="O18" s="510"/>
      <c r="P18" s="510">
        <v>14809</v>
      </c>
      <c r="Q18" s="510"/>
      <c r="R18" s="510">
        <v>14809</v>
      </c>
    </row>
    <row r="19" spans="1:18" ht="12.75">
      <c r="A19" s="509" t="s">
        <v>304</v>
      </c>
      <c r="B19" s="506" t="s">
        <v>924</v>
      </c>
      <c r="F19" s="510">
        <v>12000</v>
      </c>
      <c r="G19" s="510">
        <v>18312</v>
      </c>
      <c r="H19" s="510">
        <v>18312</v>
      </c>
      <c r="I19" s="511" t="s">
        <v>583</v>
      </c>
      <c r="J19" s="506" t="s">
        <v>925</v>
      </c>
      <c r="N19" s="510">
        <v>314</v>
      </c>
      <c r="O19" s="510"/>
      <c r="P19" s="510">
        <v>1684</v>
      </c>
      <c r="Q19" s="510"/>
      <c r="R19" s="510">
        <v>1684</v>
      </c>
    </row>
    <row r="20" spans="1:18" ht="12.75">
      <c r="A20" s="509" t="s">
        <v>488</v>
      </c>
      <c r="B20" s="506" t="s">
        <v>926</v>
      </c>
      <c r="F20" s="510">
        <v>3300</v>
      </c>
      <c r="G20" s="510">
        <v>25245</v>
      </c>
      <c r="H20" s="510">
        <v>25245</v>
      </c>
      <c r="I20" s="511" t="s">
        <v>588</v>
      </c>
      <c r="J20" s="506" t="s">
        <v>927</v>
      </c>
      <c r="N20" s="510">
        <v>17425</v>
      </c>
      <c r="O20" s="510"/>
      <c r="P20" s="510">
        <v>24105</v>
      </c>
      <c r="Q20" s="510"/>
      <c r="R20" s="510">
        <v>24106</v>
      </c>
    </row>
    <row r="21" spans="1:18" ht="13.5" thickBot="1">
      <c r="A21" s="528"/>
      <c r="B21" s="512" t="s">
        <v>928</v>
      </c>
      <c r="C21" s="513"/>
      <c r="D21" s="513"/>
      <c r="E21" s="513"/>
      <c r="F21" s="514">
        <f>SUM(F16:F20)</f>
        <v>300709</v>
      </c>
      <c r="G21" s="514">
        <f>SUM(G18:G20)</f>
        <v>136471</v>
      </c>
      <c r="H21" s="514">
        <f>SUM(H18:H20)</f>
        <v>136471</v>
      </c>
      <c r="I21" s="514"/>
      <c r="J21" s="512" t="s">
        <v>929</v>
      </c>
      <c r="K21" s="513"/>
      <c r="L21" s="513"/>
      <c r="M21" s="513"/>
      <c r="N21" s="514">
        <f>SUM(N18:N20)</f>
        <v>182548</v>
      </c>
      <c r="O21" s="510"/>
      <c r="P21" s="516">
        <f>SUM(P18:P20)</f>
        <v>40598</v>
      </c>
      <c r="Q21" s="510"/>
      <c r="R21" s="516">
        <f>SUM(R18:R20)</f>
        <v>40599</v>
      </c>
    </row>
    <row r="22" spans="6:18" ht="13.5" thickBot="1">
      <c r="F22" s="510"/>
      <c r="G22" s="510"/>
      <c r="H22" s="510"/>
      <c r="I22" s="510"/>
      <c r="J22" s="518" t="s">
        <v>930</v>
      </c>
      <c r="K22" s="519"/>
      <c r="L22" s="519"/>
      <c r="M22" s="519"/>
      <c r="N22" s="529">
        <v>-118161</v>
      </c>
      <c r="O22" s="510"/>
      <c r="P22" s="520">
        <v>-95873</v>
      </c>
      <c r="Q22" s="510"/>
      <c r="R22" s="520">
        <v>-95872</v>
      </c>
    </row>
    <row r="23" spans="2:18" ht="12.75">
      <c r="B23" s="517"/>
      <c r="C23" s="517"/>
      <c r="D23" s="517"/>
      <c r="E23" s="517"/>
      <c r="F23" s="516"/>
      <c r="G23" s="516"/>
      <c r="H23" s="516"/>
      <c r="I23" s="516"/>
      <c r="J23" s="508" t="s">
        <v>918</v>
      </c>
      <c r="N23" s="516"/>
      <c r="O23" s="510"/>
      <c r="P23" s="510"/>
      <c r="Q23" s="510"/>
      <c r="R23" s="510"/>
    </row>
    <row r="24" spans="2:18" ht="12.75">
      <c r="B24" s="517"/>
      <c r="C24" s="517"/>
      <c r="D24" s="517"/>
      <c r="E24" s="517"/>
      <c r="F24" s="516"/>
      <c r="G24" s="516"/>
      <c r="H24" s="516"/>
      <c r="I24" s="516"/>
      <c r="J24" s="517" t="s">
        <v>931</v>
      </c>
      <c r="N24" s="516"/>
      <c r="O24" s="510"/>
      <c r="P24" s="510"/>
      <c r="Q24" s="510"/>
      <c r="R24" s="510"/>
    </row>
    <row r="25" spans="10:18" ht="12.75">
      <c r="J25" s="517" t="s">
        <v>932</v>
      </c>
      <c r="N25" s="516">
        <v>118161</v>
      </c>
      <c r="O25" s="510"/>
      <c r="P25" s="510">
        <v>95873</v>
      </c>
      <c r="Q25" s="510"/>
      <c r="R25" s="510">
        <v>95872</v>
      </c>
    </row>
    <row r="26" spans="10:18" ht="12.75">
      <c r="J26" s="517" t="s">
        <v>933</v>
      </c>
      <c r="N26" s="516"/>
      <c r="O26" s="510"/>
      <c r="P26" s="510"/>
      <c r="Q26" s="510"/>
      <c r="R26" s="510"/>
    </row>
    <row r="27" spans="1:18" ht="12.75">
      <c r="A27" s="509"/>
      <c r="F27" s="510"/>
      <c r="G27" s="510"/>
      <c r="H27" s="510"/>
      <c r="I27" s="510"/>
      <c r="J27" s="517"/>
      <c r="N27" s="516"/>
      <c r="O27" s="510"/>
      <c r="P27" s="510"/>
      <c r="Q27" s="510"/>
      <c r="R27" s="510"/>
    </row>
    <row r="28" spans="1:18" ht="13.5" thickBot="1">
      <c r="A28" s="509"/>
      <c r="B28" s="512"/>
      <c r="C28" s="512"/>
      <c r="D28" s="512"/>
      <c r="E28" s="512"/>
      <c r="F28" s="514"/>
      <c r="G28" s="514"/>
      <c r="H28" s="514"/>
      <c r="I28" s="514"/>
      <c r="J28" s="512" t="s">
        <v>934</v>
      </c>
      <c r="K28" s="513"/>
      <c r="L28" s="513"/>
      <c r="M28" s="513"/>
      <c r="N28" s="514">
        <f>SUM(N24:N27)</f>
        <v>118161</v>
      </c>
      <c r="O28" s="510"/>
      <c r="P28" s="514">
        <f>SUM(P24:P27)</f>
        <v>95873</v>
      </c>
      <c r="Q28" s="510"/>
      <c r="R28" s="514">
        <f>SUM(R24:R27)</f>
        <v>95872</v>
      </c>
    </row>
    <row r="29" spans="1:18" ht="12.75">
      <c r="A29" s="509"/>
      <c r="J29" s="530"/>
      <c r="K29" s="531"/>
      <c r="L29" s="531"/>
      <c r="M29" s="531"/>
      <c r="N29" s="532"/>
      <c r="O29" s="510"/>
      <c r="P29" s="510"/>
      <c r="Q29" s="510"/>
      <c r="R29" s="510"/>
    </row>
    <row r="30" spans="1:18" ht="12.75">
      <c r="A30" s="509"/>
      <c r="B30" s="517" t="s">
        <v>935</v>
      </c>
      <c r="C30" s="517"/>
      <c r="D30" s="517"/>
      <c r="E30" s="517"/>
      <c r="F30" s="516">
        <v>1042503</v>
      </c>
      <c r="G30" s="516">
        <v>981579</v>
      </c>
      <c r="H30" s="516">
        <v>883055</v>
      </c>
      <c r="I30" s="516"/>
      <c r="J30" s="517" t="s">
        <v>936</v>
      </c>
      <c r="K30" s="517"/>
      <c r="L30" s="517"/>
      <c r="M30" s="517"/>
      <c r="N30" s="516">
        <v>891948</v>
      </c>
      <c r="O30" s="516"/>
      <c r="P30" s="516">
        <v>822310</v>
      </c>
      <c r="Q30" s="510"/>
      <c r="R30" s="516">
        <v>821225</v>
      </c>
    </row>
    <row r="31" spans="1:19" ht="12.75">
      <c r="A31" s="509"/>
      <c r="B31" s="517"/>
      <c r="C31" s="517"/>
      <c r="D31" s="517"/>
      <c r="E31" s="517"/>
      <c r="F31" s="516"/>
      <c r="G31" s="516"/>
      <c r="H31" s="516"/>
      <c r="I31" s="516"/>
      <c r="J31" s="517" t="s">
        <v>937</v>
      </c>
      <c r="K31" s="517"/>
      <c r="L31" s="517"/>
      <c r="M31" s="517"/>
      <c r="N31" s="516"/>
      <c r="O31" s="516">
        <v>-150555</v>
      </c>
      <c r="P31" s="516"/>
      <c r="Q31" s="516">
        <v>-159269</v>
      </c>
      <c r="R31" s="516"/>
      <c r="S31" s="517">
        <v>-61830</v>
      </c>
    </row>
    <row r="32" spans="1:18" ht="12.75">
      <c r="A32" s="509"/>
      <c r="B32" s="517"/>
      <c r="C32" s="517"/>
      <c r="D32" s="517"/>
      <c r="E32" s="517"/>
      <c r="F32" s="516"/>
      <c r="G32" s="516"/>
      <c r="H32" s="516"/>
      <c r="I32" s="511" t="s">
        <v>596</v>
      </c>
      <c r="J32" s="517" t="s">
        <v>938</v>
      </c>
      <c r="K32" s="517"/>
      <c r="L32" s="517"/>
      <c r="M32" s="517"/>
      <c r="N32" s="516"/>
      <c r="O32" s="516"/>
      <c r="P32" s="516"/>
      <c r="Q32" s="516"/>
      <c r="R32" s="516"/>
    </row>
    <row r="33" spans="1:18" ht="12.75">
      <c r="A33" s="509" t="s">
        <v>503</v>
      </c>
      <c r="B33" s="517" t="s">
        <v>945</v>
      </c>
      <c r="C33" s="517"/>
      <c r="D33" s="517"/>
      <c r="E33" s="517"/>
      <c r="F33" s="516"/>
      <c r="G33" s="516"/>
      <c r="H33" s="516"/>
      <c r="I33" s="511" t="s">
        <v>612</v>
      </c>
      <c r="J33" s="517" t="s">
        <v>944</v>
      </c>
      <c r="K33" s="517"/>
      <c r="L33" s="517"/>
      <c r="M33" s="517"/>
      <c r="N33" s="516"/>
      <c r="O33" s="516"/>
      <c r="P33" s="516"/>
      <c r="Q33" s="510"/>
      <c r="R33" s="516"/>
    </row>
    <row r="34" spans="1:18" ht="12.75">
      <c r="A34" s="509"/>
      <c r="B34" s="517"/>
      <c r="C34" s="517"/>
      <c r="D34" s="517"/>
      <c r="E34" s="517"/>
      <c r="F34" s="516"/>
      <c r="G34" s="516"/>
      <c r="H34" s="516"/>
      <c r="I34" s="511" t="s">
        <v>604</v>
      </c>
      <c r="J34" s="517" t="s">
        <v>939</v>
      </c>
      <c r="K34" s="517"/>
      <c r="L34" s="517"/>
      <c r="M34" s="517"/>
      <c r="N34" s="523">
        <v>165033</v>
      </c>
      <c r="O34" s="523"/>
      <c r="P34" s="523">
        <v>165033</v>
      </c>
      <c r="Q34" s="510"/>
      <c r="R34" s="516">
        <v>165033</v>
      </c>
    </row>
    <row r="35" spans="1:18" ht="12.75">
      <c r="A35" s="509"/>
      <c r="B35" s="517" t="s">
        <v>1062</v>
      </c>
      <c r="C35" s="517"/>
      <c r="D35" s="517"/>
      <c r="E35" s="517"/>
      <c r="F35" s="523">
        <v>4523</v>
      </c>
      <c r="G35" s="523">
        <v>4523</v>
      </c>
      <c r="H35" s="523">
        <v>4523</v>
      </c>
      <c r="I35" s="537" t="s">
        <v>594</v>
      </c>
      <c r="J35" s="517" t="s">
        <v>940</v>
      </c>
      <c r="K35" s="517"/>
      <c r="L35" s="517"/>
      <c r="M35" s="517"/>
      <c r="N35" s="523"/>
      <c r="O35" s="523"/>
      <c r="P35" s="523"/>
      <c r="Q35" s="516"/>
      <c r="R35" s="516"/>
    </row>
    <row r="36" spans="1:18" ht="13.5" thickBot="1">
      <c r="A36" s="509" t="s">
        <v>499</v>
      </c>
      <c r="B36" s="517" t="s">
        <v>941</v>
      </c>
      <c r="C36" s="508"/>
      <c r="D36" s="508"/>
      <c r="E36" s="508"/>
      <c r="F36" s="523">
        <v>9955</v>
      </c>
      <c r="G36" s="523">
        <v>9955</v>
      </c>
      <c r="H36" s="523">
        <v>9955</v>
      </c>
      <c r="I36" s="537" t="s">
        <v>606</v>
      </c>
      <c r="J36" s="517" t="s">
        <v>941</v>
      </c>
      <c r="K36" s="517"/>
      <c r="L36" s="517"/>
      <c r="M36" s="517"/>
      <c r="N36" s="523"/>
      <c r="O36" s="523"/>
      <c r="P36" s="523">
        <v>8714</v>
      </c>
      <c r="Q36" s="516"/>
      <c r="R36" s="516">
        <v>8714</v>
      </c>
    </row>
    <row r="37" spans="2:18" ht="13.5" thickBot="1">
      <c r="B37" s="518" t="s">
        <v>942</v>
      </c>
      <c r="C37" s="533"/>
      <c r="D37" s="533"/>
      <c r="E37" s="533"/>
      <c r="F37" s="520">
        <f>SUM(F30:F36)</f>
        <v>1056981</v>
      </c>
      <c r="G37" s="529">
        <f>SUM(G30:G36)</f>
        <v>996057</v>
      </c>
      <c r="H37" s="520">
        <f>SUM(H30:H36)</f>
        <v>897533</v>
      </c>
      <c r="I37" s="516"/>
      <c r="J37" s="518" t="s">
        <v>943</v>
      </c>
      <c r="K37" s="535"/>
      <c r="L37" s="535"/>
      <c r="M37" s="535"/>
      <c r="N37" s="520">
        <f>SUM(N30:N36)</f>
        <v>1056981</v>
      </c>
      <c r="O37" s="534"/>
      <c r="P37" s="520">
        <f>SUM(P30:P36)</f>
        <v>996057</v>
      </c>
      <c r="Q37" s="520"/>
      <c r="R37" s="520">
        <v>994972</v>
      </c>
    </row>
    <row r="38" ht="12.75">
      <c r="O38" s="536"/>
    </row>
    <row r="39" ht="12.75">
      <c r="O39" s="523"/>
    </row>
  </sheetData>
  <sheetProtection/>
  <mergeCells count="6">
    <mergeCell ref="M4:Q4"/>
    <mergeCell ref="C6:E6"/>
    <mergeCell ref="K6:M6"/>
    <mergeCell ref="B1:S1"/>
    <mergeCell ref="B2:S2"/>
    <mergeCell ref="B3:S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64">
      <selection activeCell="A1" sqref="A1:G97"/>
    </sheetView>
  </sheetViews>
  <sheetFormatPr defaultColWidth="9.140625" defaultRowHeight="15"/>
  <cols>
    <col min="1" max="1" width="92.57421875" style="358" customWidth="1"/>
    <col min="2" max="2" width="9.140625" style="358" customWidth="1"/>
    <col min="3" max="3" width="10.28125" style="358" customWidth="1"/>
    <col min="4" max="4" width="9.8515625" style="358" customWidth="1"/>
    <col min="5" max="5" width="10.421875" style="358" customWidth="1"/>
    <col min="6" max="6" width="12.57421875" style="493" customWidth="1"/>
    <col min="7" max="7" width="11.421875" style="360" customWidth="1"/>
    <col min="8" max="16384" width="9.140625" style="358" customWidth="1"/>
  </cols>
  <sheetData>
    <row r="1" spans="1:7" ht="24" customHeight="1">
      <c r="A1" s="608" t="s">
        <v>987</v>
      </c>
      <c r="B1" s="609"/>
      <c r="C1" s="609"/>
      <c r="D1" s="609"/>
      <c r="E1" s="609"/>
      <c r="F1" s="609"/>
      <c r="G1" s="610"/>
    </row>
    <row r="2" spans="1:7" ht="24" customHeight="1">
      <c r="A2" s="612" t="s">
        <v>121</v>
      </c>
      <c r="B2" s="613"/>
      <c r="C2" s="613"/>
      <c r="D2" s="613"/>
      <c r="E2" s="613"/>
      <c r="G2" s="414"/>
    </row>
    <row r="3" ht="18">
      <c r="A3" s="359"/>
    </row>
    <row r="4" spans="1:7" ht="15">
      <c r="A4" s="360" t="s">
        <v>890</v>
      </c>
      <c r="E4" s="198"/>
      <c r="F4" s="495" t="s">
        <v>724</v>
      </c>
      <c r="G4" s="496"/>
    </row>
    <row r="5" spans="1:7" ht="60">
      <c r="A5" s="361" t="s">
        <v>137</v>
      </c>
      <c r="B5" s="362" t="s">
        <v>525</v>
      </c>
      <c r="C5" s="330" t="s">
        <v>1096</v>
      </c>
      <c r="D5" s="330" t="s">
        <v>720</v>
      </c>
      <c r="E5" s="548" t="s">
        <v>635</v>
      </c>
      <c r="F5" s="548" t="s">
        <v>1097</v>
      </c>
      <c r="G5" s="548" t="s">
        <v>1098</v>
      </c>
    </row>
    <row r="6" spans="1:7" ht="15" customHeight="1">
      <c r="A6" s="367" t="s">
        <v>150</v>
      </c>
      <c r="B6" s="372" t="s">
        <v>151</v>
      </c>
      <c r="C6" s="420"/>
      <c r="D6" s="365"/>
      <c r="E6" s="365"/>
      <c r="F6" s="202"/>
      <c r="G6" s="202"/>
    </row>
    <row r="7" spans="1:7" ht="15" customHeight="1">
      <c r="A7" s="368" t="s">
        <v>153</v>
      </c>
      <c r="B7" s="372" t="s">
        <v>154</v>
      </c>
      <c r="C7" s="420"/>
      <c r="D7" s="365"/>
      <c r="E7" s="365"/>
      <c r="F7" s="202"/>
      <c r="G7" s="202"/>
    </row>
    <row r="8" spans="1:7" ht="15" customHeight="1">
      <c r="A8" s="368" t="s">
        <v>726</v>
      </c>
      <c r="B8" s="372" t="s">
        <v>157</v>
      </c>
      <c r="C8" s="420"/>
      <c r="D8" s="365"/>
      <c r="E8" s="365"/>
      <c r="F8" s="202"/>
      <c r="G8" s="202"/>
    </row>
    <row r="9" spans="1:7" ht="15" customHeight="1">
      <c r="A9" s="368" t="s">
        <v>159</v>
      </c>
      <c r="B9" s="372" t="s">
        <v>160</v>
      </c>
      <c r="C9" s="420"/>
      <c r="D9" s="365"/>
      <c r="E9" s="365"/>
      <c r="F9" s="202"/>
      <c r="G9" s="202"/>
    </row>
    <row r="10" spans="1:7" ht="15" customHeight="1">
      <c r="A10" s="368" t="s">
        <v>162</v>
      </c>
      <c r="B10" s="372" t="s">
        <v>163</v>
      </c>
      <c r="C10" s="420"/>
      <c r="D10" s="365"/>
      <c r="E10" s="365"/>
      <c r="F10" s="202"/>
      <c r="G10" s="202"/>
    </row>
    <row r="11" spans="1:7" ht="15" customHeight="1">
      <c r="A11" s="368" t="s">
        <v>165</v>
      </c>
      <c r="B11" s="372" t="s">
        <v>166</v>
      </c>
      <c r="C11" s="420"/>
      <c r="D11" s="365"/>
      <c r="E11" s="365"/>
      <c r="F11" s="202"/>
      <c r="G11" s="202"/>
    </row>
    <row r="12" spans="1:7" ht="15" customHeight="1">
      <c r="A12" s="373" t="s">
        <v>526</v>
      </c>
      <c r="B12" s="415" t="s">
        <v>169</v>
      </c>
      <c r="C12" s="420"/>
      <c r="D12" s="365"/>
      <c r="E12" s="365"/>
      <c r="F12" s="80">
        <f>SUM(F6:F11)</f>
        <v>0</v>
      </c>
      <c r="G12" s="80">
        <f>SUM(G6:G11)</f>
        <v>0</v>
      </c>
    </row>
    <row r="13" spans="1:7" ht="15" customHeight="1">
      <c r="A13" s="368" t="s">
        <v>527</v>
      </c>
      <c r="B13" s="372" t="s">
        <v>528</v>
      </c>
      <c r="C13" s="420"/>
      <c r="D13" s="365"/>
      <c r="E13" s="365"/>
      <c r="F13" s="202"/>
      <c r="G13" s="202"/>
    </row>
    <row r="14" spans="1:7" ht="15" customHeight="1">
      <c r="A14" s="368" t="s">
        <v>529</v>
      </c>
      <c r="B14" s="372" t="s">
        <v>530</v>
      </c>
      <c r="C14" s="420"/>
      <c r="D14" s="365"/>
      <c r="E14" s="365"/>
      <c r="F14" s="202"/>
      <c r="G14" s="202"/>
    </row>
    <row r="15" spans="1:7" ht="15" customHeight="1">
      <c r="A15" s="368" t="s">
        <v>249</v>
      </c>
      <c r="B15" s="372" t="s">
        <v>239</v>
      </c>
      <c r="C15" s="420"/>
      <c r="D15" s="365"/>
      <c r="E15" s="365"/>
      <c r="F15" s="202"/>
      <c r="G15" s="202"/>
    </row>
    <row r="16" spans="1:7" ht="15" customHeight="1">
      <c r="A16" s="368" t="s">
        <v>531</v>
      </c>
      <c r="B16" s="372" t="s">
        <v>250</v>
      </c>
      <c r="C16" s="420"/>
      <c r="D16" s="365"/>
      <c r="E16" s="365"/>
      <c r="F16" s="202"/>
      <c r="G16" s="202"/>
    </row>
    <row r="17" spans="1:7" ht="15" customHeight="1">
      <c r="A17" s="368" t="s">
        <v>532</v>
      </c>
      <c r="B17" s="372" t="s">
        <v>252</v>
      </c>
      <c r="C17" s="420">
        <v>39400</v>
      </c>
      <c r="D17" s="365"/>
      <c r="E17" s="365"/>
      <c r="F17" s="202">
        <v>51476</v>
      </c>
      <c r="G17" s="202">
        <v>51476</v>
      </c>
    </row>
    <row r="18" spans="1:7" ht="15" customHeight="1">
      <c r="A18" s="376" t="s">
        <v>533</v>
      </c>
      <c r="B18" s="385" t="s">
        <v>534</v>
      </c>
      <c r="C18" s="604">
        <f>SUM(C15:C17)</f>
        <v>39400</v>
      </c>
      <c r="D18" s="371"/>
      <c r="E18" s="365"/>
      <c r="F18" s="80">
        <f>SUM(F12:F17)</f>
        <v>51476</v>
      </c>
      <c r="G18" s="80">
        <f>SUM(G12:G17)</f>
        <v>51476</v>
      </c>
    </row>
    <row r="19" spans="1:7" ht="15" customHeight="1">
      <c r="A19" s="368" t="s">
        <v>727</v>
      </c>
      <c r="B19" s="372" t="s">
        <v>728</v>
      </c>
      <c r="C19" s="420"/>
      <c r="D19" s="365"/>
      <c r="E19" s="365"/>
      <c r="F19" s="202"/>
      <c r="G19" s="202"/>
    </row>
    <row r="20" spans="1:7" ht="15" customHeight="1">
      <c r="A20" s="368" t="s">
        <v>729</v>
      </c>
      <c r="B20" s="372" t="s">
        <v>730</v>
      </c>
      <c r="C20" s="420"/>
      <c r="D20" s="365"/>
      <c r="E20" s="365"/>
      <c r="F20" s="202"/>
      <c r="G20" s="202"/>
    </row>
    <row r="21" spans="1:7" ht="15" customHeight="1">
      <c r="A21" s="373" t="s">
        <v>535</v>
      </c>
      <c r="B21" s="415" t="s">
        <v>308</v>
      </c>
      <c r="C21" s="420"/>
      <c r="D21" s="365"/>
      <c r="E21" s="365"/>
      <c r="F21" s="202"/>
      <c r="G21" s="202"/>
    </row>
    <row r="22" spans="1:7" ht="15" customHeight="1">
      <c r="A22" s="368" t="s">
        <v>536</v>
      </c>
      <c r="B22" s="372" t="s">
        <v>537</v>
      </c>
      <c r="C22" s="420"/>
      <c r="D22" s="365"/>
      <c r="E22" s="365"/>
      <c r="F22" s="202"/>
      <c r="G22" s="202"/>
    </row>
    <row r="23" spans="1:7" ht="15" customHeight="1">
      <c r="A23" s="368" t="s">
        <v>538</v>
      </c>
      <c r="B23" s="372" t="s">
        <v>539</v>
      </c>
      <c r="C23" s="420"/>
      <c r="D23" s="365"/>
      <c r="E23" s="365"/>
      <c r="F23" s="202"/>
      <c r="G23" s="202"/>
    </row>
    <row r="24" spans="1:7" ht="15" customHeight="1">
      <c r="A24" s="368" t="s">
        <v>315</v>
      </c>
      <c r="B24" s="372" t="s">
        <v>311</v>
      </c>
      <c r="C24" s="420"/>
      <c r="D24" s="365"/>
      <c r="E24" s="365"/>
      <c r="F24" s="80"/>
      <c r="G24" s="80"/>
    </row>
    <row r="25" spans="1:7" ht="15" customHeight="1">
      <c r="A25" s="368" t="s">
        <v>316</v>
      </c>
      <c r="B25" s="372" t="s">
        <v>317</v>
      </c>
      <c r="C25" s="420"/>
      <c r="D25" s="365"/>
      <c r="E25" s="365"/>
      <c r="F25" s="202"/>
      <c r="G25" s="202"/>
    </row>
    <row r="26" spans="1:7" ht="15" customHeight="1">
      <c r="A26" s="368" t="s">
        <v>731</v>
      </c>
      <c r="B26" s="372" t="s">
        <v>732</v>
      </c>
      <c r="C26" s="420"/>
      <c r="D26" s="365"/>
      <c r="E26" s="365"/>
      <c r="F26" s="202"/>
      <c r="G26" s="202"/>
    </row>
    <row r="27" spans="1:7" ht="15" customHeight="1">
      <c r="A27" s="368" t="s">
        <v>733</v>
      </c>
      <c r="B27" s="372" t="s">
        <v>734</v>
      </c>
      <c r="C27" s="420"/>
      <c r="D27" s="365"/>
      <c r="E27" s="365"/>
      <c r="F27" s="202"/>
      <c r="G27" s="202"/>
    </row>
    <row r="28" spans="1:7" ht="15" customHeight="1">
      <c r="A28" s="368" t="s">
        <v>320</v>
      </c>
      <c r="B28" s="372" t="s">
        <v>321</v>
      </c>
      <c r="C28" s="420"/>
      <c r="D28" s="365"/>
      <c r="E28" s="365"/>
      <c r="F28" s="202"/>
      <c r="G28" s="202"/>
    </row>
    <row r="29" spans="1:7" ht="15" customHeight="1">
      <c r="A29" s="368" t="s">
        <v>735</v>
      </c>
      <c r="B29" s="372" t="s">
        <v>327</v>
      </c>
      <c r="C29" s="420"/>
      <c r="D29" s="365"/>
      <c r="E29" s="365"/>
      <c r="F29" s="202"/>
      <c r="G29" s="202"/>
    </row>
    <row r="30" spans="1:7" ht="15" customHeight="1">
      <c r="A30" s="373" t="s">
        <v>330</v>
      </c>
      <c r="B30" s="415" t="s">
        <v>331</v>
      </c>
      <c r="C30" s="420"/>
      <c r="D30" s="365"/>
      <c r="E30" s="365"/>
      <c r="F30" s="80">
        <f>SUM(F25:F29)</f>
        <v>0</v>
      </c>
      <c r="G30" s="80">
        <f>SUM(G25:G29)</f>
        <v>0</v>
      </c>
    </row>
    <row r="31" spans="1:7" ht="15" customHeight="1">
      <c r="A31" s="368" t="s">
        <v>333</v>
      </c>
      <c r="B31" s="372" t="s">
        <v>332</v>
      </c>
      <c r="C31" s="420"/>
      <c r="D31" s="365"/>
      <c r="E31" s="365"/>
      <c r="F31" s="202"/>
      <c r="G31" s="202"/>
    </row>
    <row r="32" spans="1:7" ht="15" customHeight="1">
      <c r="A32" s="376" t="s">
        <v>540</v>
      </c>
      <c r="B32" s="385" t="s">
        <v>335</v>
      </c>
      <c r="C32" s="420"/>
      <c r="D32" s="365"/>
      <c r="E32" s="365"/>
      <c r="F32" s="80">
        <f>SUM(F31,F30,F24,F21)</f>
        <v>0</v>
      </c>
      <c r="G32" s="80">
        <f>SUM(G31,G30,G24,G21)</f>
        <v>0</v>
      </c>
    </row>
    <row r="33" spans="1:7" ht="15" customHeight="1">
      <c r="A33" s="378" t="s">
        <v>541</v>
      </c>
      <c r="B33" s="372" t="s">
        <v>542</v>
      </c>
      <c r="C33" s="420"/>
      <c r="D33" s="365"/>
      <c r="E33" s="365"/>
      <c r="F33" s="202"/>
      <c r="G33" s="202"/>
    </row>
    <row r="34" spans="1:7" ht="15" customHeight="1">
      <c r="A34" s="378" t="s">
        <v>543</v>
      </c>
      <c r="B34" s="372" t="s">
        <v>544</v>
      </c>
      <c r="C34" s="420">
        <v>1500</v>
      </c>
      <c r="D34" s="365"/>
      <c r="E34" s="365"/>
      <c r="F34" s="202">
        <v>1573</v>
      </c>
      <c r="G34" s="202">
        <v>1573</v>
      </c>
    </row>
    <row r="35" spans="1:7" ht="15" customHeight="1">
      <c r="A35" s="378" t="s">
        <v>545</v>
      </c>
      <c r="B35" s="372" t="s">
        <v>546</v>
      </c>
      <c r="C35" s="420"/>
      <c r="D35" s="365"/>
      <c r="E35" s="365"/>
      <c r="F35" s="202">
        <v>2</v>
      </c>
      <c r="G35" s="202">
        <v>2</v>
      </c>
    </row>
    <row r="36" spans="1:7" ht="15" customHeight="1">
      <c r="A36" s="378" t="s">
        <v>336</v>
      </c>
      <c r="B36" s="372" t="s">
        <v>547</v>
      </c>
      <c r="C36" s="420"/>
      <c r="D36" s="365"/>
      <c r="E36" s="365"/>
      <c r="F36" s="202"/>
      <c r="G36" s="202"/>
    </row>
    <row r="37" spans="1:7" ht="15" customHeight="1">
      <c r="A37" s="378" t="s">
        <v>548</v>
      </c>
      <c r="B37" s="372" t="s">
        <v>549</v>
      </c>
      <c r="C37" s="420"/>
      <c r="D37" s="365"/>
      <c r="E37" s="365"/>
      <c r="F37" s="202"/>
      <c r="G37" s="202"/>
    </row>
    <row r="38" spans="1:7" ht="15" customHeight="1">
      <c r="A38" s="378" t="s">
        <v>550</v>
      </c>
      <c r="B38" s="372" t="s">
        <v>551</v>
      </c>
      <c r="C38" s="420"/>
      <c r="D38" s="365"/>
      <c r="E38" s="365"/>
      <c r="F38" s="202"/>
      <c r="G38" s="202"/>
    </row>
    <row r="39" spans="1:7" ht="15" customHeight="1">
      <c r="A39" s="378" t="s">
        <v>552</v>
      </c>
      <c r="B39" s="372" t="s">
        <v>553</v>
      </c>
      <c r="C39" s="420"/>
      <c r="D39" s="365"/>
      <c r="E39" s="365"/>
      <c r="F39" s="202"/>
      <c r="G39" s="202"/>
    </row>
    <row r="40" spans="1:7" ht="15" customHeight="1">
      <c r="A40" s="378" t="s">
        <v>554</v>
      </c>
      <c r="B40" s="372" t="s">
        <v>555</v>
      </c>
      <c r="C40" s="420"/>
      <c r="D40" s="365"/>
      <c r="E40" s="365"/>
      <c r="F40" s="202"/>
      <c r="G40" s="202"/>
    </row>
    <row r="41" spans="1:7" ht="15" customHeight="1">
      <c r="A41" s="378" t="s">
        <v>556</v>
      </c>
      <c r="B41" s="372" t="s">
        <v>557</v>
      </c>
      <c r="C41" s="420"/>
      <c r="D41" s="365"/>
      <c r="E41" s="365"/>
      <c r="F41" s="202"/>
      <c r="G41" s="202"/>
    </row>
    <row r="42" spans="1:7" ht="15" customHeight="1">
      <c r="A42" s="378" t="s">
        <v>869</v>
      </c>
      <c r="B42" s="372" t="s">
        <v>559</v>
      </c>
      <c r="C42" s="420"/>
      <c r="D42" s="365"/>
      <c r="E42" s="365"/>
      <c r="F42" s="202"/>
      <c r="G42" s="202"/>
    </row>
    <row r="43" spans="1:7" ht="15" customHeight="1">
      <c r="A43" s="378" t="s">
        <v>558</v>
      </c>
      <c r="B43" s="372" t="s">
        <v>870</v>
      </c>
      <c r="C43" s="604"/>
      <c r="D43" s="365"/>
      <c r="E43" s="365"/>
      <c r="F43" s="202">
        <v>41</v>
      </c>
      <c r="G43" s="202">
        <v>41</v>
      </c>
    </row>
    <row r="44" spans="1:7" ht="15" customHeight="1">
      <c r="A44" s="380" t="s">
        <v>560</v>
      </c>
      <c r="B44" s="385" t="s">
        <v>561</v>
      </c>
      <c r="C44" s="604">
        <f>SUM(C33:C43)</f>
        <v>1500</v>
      </c>
      <c r="D44" s="371"/>
      <c r="E44" s="365"/>
      <c r="F44" s="80">
        <f>SUM(F33:F43)</f>
        <v>1616</v>
      </c>
      <c r="G44" s="80">
        <f>SUM(G33:G43)</f>
        <v>1616</v>
      </c>
    </row>
    <row r="45" spans="1:7" ht="15" customHeight="1">
      <c r="A45" s="378" t="s">
        <v>562</v>
      </c>
      <c r="B45" s="372" t="s">
        <v>563</v>
      </c>
      <c r="C45" s="604"/>
      <c r="D45" s="365"/>
      <c r="E45" s="365"/>
      <c r="F45" s="202"/>
      <c r="G45" s="202"/>
    </row>
    <row r="46" spans="1:7" ht="15" customHeight="1">
      <c r="A46" s="368" t="s">
        <v>564</v>
      </c>
      <c r="B46" s="372" t="s">
        <v>262</v>
      </c>
      <c r="C46" s="604"/>
      <c r="D46" s="365"/>
      <c r="E46" s="365"/>
      <c r="F46" s="202"/>
      <c r="G46" s="202"/>
    </row>
    <row r="47" spans="1:7" ht="15" customHeight="1">
      <c r="A47" s="378" t="s">
        <v>565</v>
      </c>
      <c r="B47" s="372" t="s">
        <v>270</v>
      </c>
      <c r="C47" s="604"/>
      <c r="D47" s="365"/>
      <c r="E47" s="365"/>
      <c r="F47" s="202"/>
      <c r="G47" s="202"/>
    </row>
    <row r="48" spans="1:7" ht="15" customHeight="1">
      <c r="A48" s="376" t="s">
        <v>113</v>
      </c>
      <c r="B48" s="385" t="s">
        <v>566</v>
      </c>
      <c r="C48" s="604"/>
      <c r="D48" s="365"/>
      <c r="E48" s="365"/>
      <c r="F48" s="202"/>
      <c r="G48" s="202"/>
    </row>
    <row r="49" spans="1:7" ht="15" customHeight="1">
      <c r="A49" s="383" t="s">
        <v>476</v>
      </c>
      <c r="B49" s="416"/>
      <c r="C49" s="604">
        <v>40900</v>
      </c>
      <c r="D49" s="365"/>
      <c r="E49" s="365"/>
      <c r="F49" s="80">
        <f>SUM(F48,F44,F32,F18)</f>
        <v>53092</v>
      </c>
      <c r="G49" s="80">
        <f>SUM(G48,G44,G32,G18)</f>
        <v>53092</v>
      </c>
    </row>
    <row r="50" spans="1:7" ht="15" customHeight="1">
      <c r="A50" s="368" t="s">
        <v>171</v>
      </c>
      <c r="B50" s="372" t="s">
        <v>172</v>
      </c>
      <c r="C50" s="420"/>
      <c r="D50" s="365"/>
      <c r="E50" s="365"/>
      <c r="F50" s="202"/>
      <c r="G50" s="202"/>
    </row>
    <row r="51" spans="1:7" ht="15" customHeight="1">
      <c r="A51" s="368" t="s">
        <v>567</v>
      </c>
      <c r="B51" s="372" t="s">
        <v>568</v>
      </c>
      <c r="C51" s="420"/>
      <c r="D51" s="365"/>
      <c r="E51" s="365"/>
      <c r="F51" s="202"/>
      <c r="G51" s="202"/>
    </row>
    <row r="52" spans="1:7" ht="15" customHeight="1">
      <c r="A52" s="368" t="s">
        <v>569</v>
      </c>
      <c r="B52" s="372" t="s">
        <v>254</v>
      </c>
      <c r="C52" s="420"/>
      <c r="D52" s="365"/>
      <c r="E52" s="365"/>
      <c r="F52" s="202"/>
      <c r="G52" s="202"/>
    </row>
    <row r="53" spans="1:7" ht="15" customHeight="1">
      <c r="A53" s="368" t="s">
        <v>570</v>
      </c>
      <c r="B53" s="372" t="s">
        <v>257</v>
      </c>
      <c r="C53" s="420"/>
      <c r="D53" s="365"/>
      <c r="E53" s="365"/>
      <c r="F53" s="202"/>
      <c r="G53" s="202"/>
    </row>
    <row r="54" spans="1:7" ht="15" customHeight="1">
      <c r="A54" s="368" t="s">
        <v>260</v>
      </c>
      <c r="B54" s="372" t="s">
        <v>259</v>
      </c>
      <c r="C54" s="420"/>
      <c r="D54" s="365"/>
      <c r="E54" s="365"/>
      <c r="F54" s="202"/>
      <c r="G54" s="202"/>
    </row>
    <row r="55" spans="1:7" ht="15" customHeight="1">
      <c r="A55" s="376" t="s">
        <v>114</v>
      </c>
      <c r="B55" s="385" t="s">
        <v>571</v>
      </c>
      <c r="C55" s="420"/>
      <c r="D55" s="365"/>
      <c r="E55" s="365"/>
      <c r="F55" s="80">
        <f>SUM(F50:F54)</f>
        <v>0</v>
      </c>
      <c r="G55" s="80">
        <f>SUM(G50:G54)</f>
        <v>0</v>
      </c>
    </row>
    <row r="56" spans="1:7" ht="15" customHeight="1">
      <c r="A56" s="378" t="s">
        <v>572</v>
      </c>
      <c r="B56" s="372" t="s">
        <v>573</v>
      </c>
      <c r="C56" s="420"/>
      <c r="D56" s="365"/>
      <c r="E56" s="365"/>
      <c r="F56" s="202"/>
      <c r="G56" s="202"/>
    </row>
    <row r="57" spans="1:7" ht="15" customHeight="1">
      <c r="A57" s="378" t="s">
        <v>574</v>
      </c>
      <c r="B57" s="372" t="s">
        <v>575</v>
      </c>
      <c r="C57" s="420"/>
      <c r="D57" s="365"/>
      <c r="E57" s="365"/>
      <c r="F57" s="202"/>
      <c r="G57" s="202"/>
    </row>
    <row r="58" spans="1:7" ht="15" customHeight="1">
      <c r="A58" s="378" t="s">
        <v>576</v>
      </c>
      <c r="B58" s="372" t="s">
        <v>577</v>
      </c>
      <c r="C58" s="420"/>
      <c r="D58" s="365"/>
      <c r="E58" s="365"/>
      <c r="F58" s="202"/>
      <c r="G58" s="202"/>
    </row>
    <row r="59" spans="1:7" ht="15" customHeight="1">
      <c r="A59" s="378" t="s">
        <v>578</v>
      </c>
      <c r="B59" s="372" t="s">
        <v>579</v>
      </c>
      <c r="C59" s="420"/>
      <c r="D59" s="365"/>
      <c r="E59" s="365"/>
      <c r="F59" s="202"/>
      <c r="G59" s="202"/>
    </row>
    <row r="60" spans="1:7" ht="15" customHeight="1">
      <c r="A60" s="378" t="s">
        <v>580</v>
      </c>
      <c r="B60" s="372" t="s">
        <v>581</v>
      </c>
      <c r="C60" s="420"/>
      <c r="D60" s="365"/>
      <c r="E60" s="365"/>
      <c r="F60" s="202"/>
      <c r="G60" s="202"/>
    </row>
    <row r="61" spans="1:7" ht="15" customHeight="1">
      <c r="A61" s="376" t="s">
        <v>582</v>
      </c>
      <c r="B61" s="385" t="s">
        <v>583</v>
      </c>
      <c r="C61" s="420"/>
      <c r="D61" s="365"/>
      <c r="E61" s="365"/>
      <c r="F61" s="80">
        <f>SUM(F56:F60)</f>
        <v>0</v>
      </c>
      <c r="G61" s="80">
        <f>SUM(G56:G60)</f>
        <v>0</v>
      </c>
    </row>
    <row r="62" spans="1:7" ht="15" customHeight="1">
      <c r="A62" s="378" t="s">
        <v>584</v>
      </c>
      <c r="B62" s="372" t="s">
        <v>585</v>
      </c>
      <c r="C62" s="420"/>
      <c r="D62" s="365"/>
      <c r="E62" s="365"/>
      <c r="F62" s="202"/>
      <c r="G62" s="202"/>
    </row>
    <row r="63" spans="1:7" ht="15" customHeight="1">
      <c r="A63" s="368" t="s">
        <v>586</v>
      </c>
      <c r="B63" s="372" t="s">
        <v>272</v>
      </c>
      <c r="C63" s="420"/>
      <c r="D63" s="365"/>
      <c r="E63" s="365"/>
      <c r="F63" s="202"/>
      <c r="G63" s="202"/>
    </row>
    <row r="64" spans="1:7" ht="15" customHeight="1">
      <c r="A64" s="378" t="s">
        <v>587</v>
      </c>
      <c r="B64" s="372" t="s">
        <v>273</v>
      </c>
      <c r="C64" s="420"/>
      <c r="D64" s="365"/>
      <c r="E64" s="365"/>
      <c r="F64" s="202"/>
      <c r="G64" s="202"/>
    </row>
    <row r="65" spans="1:7" ht="15" customHeight="1">
      <c r="A65" s="376" t="s">
        <v>116</v>
      </c>
      <c r="B65" s="385" t="s">
        <v>588</v>
      </c>
      <c r="C65" s="420"/>
      <c r="D65" s="365"/>
      <c r="E65" s="365"/>
      <c r="F65" s="80">
        <f>SUM(F62:F64)</f>
        <v>0</v>
      </c>
      <c r="G65" s="80">
        <f>SUM(G62:G64)</f>
        <v>0</v>
      </c>
    </row>
    <row r="66" spans="1:7" ht="15" customHeight="1">
      <c r="A66" s="383" t="s">
        <v>489</v>
      </c>
      <c r="B66" s="416"/>
      <c r="C66" s="604"/>
      <c r="D66" s="365"/>
      <c r="E66" s="365"/>
      <c r="F66" s="80">
        <f>SUM(F55,F61,F65)</f>
        <v>0</v>
      </c>
      <c r="G66" s="80">
        <f>SUM(G55,G61,G65)</f>
        <v>0</v>
      </c>
    </row>
    <row r="67" spans="1:7" ht="15.75">
      <c r="A67" s="417" t="s">
        <v>589</v>
      </c>
      <c r="B67" s="386" t="s">
        <v>590</v>
      </c>
      <c r="C67" s="604">
        <v>40900</v>
      </c>
      <c r="D67" s="371"/>
      <c r="E67" s="365"/>
      <c r="F67" s="80">
        <f>SUM(F66,F49)</f>
        <v>53092</v>
      </c>
      <c r="G67" s="80">
        <f>SUM(G66,G49)</f>
        <v>53092</v>
      </c>
    </row>
    <row r="68" spans="1:7" ht="15.75">
      <c r="A68" s="418" t="s">
        <v>591</v>
      </c>
      <c r="B68" s="419"/>
      <c r="C68" s="420">
        <v>16200</v>
      </c>
      <c r="D68" s="365"/>
      <c r="E68" s="365"/>
      <c r="F68" s="202"/>
      <c r="G68" s="202"/>
    </row>
    <row r="69" spans="1:7" ht="15.75">
      <c r="A69" s="418" t="s">
        <v>592</v>
      </c>
      <c r="B69" s="419"/>
      <c r="C69" s="420"/>
      <c r="D69" s="365"/>
      <c r="E69" s="365"/>
      <c r="F69" s="202"/>
      <c r="G69" s="202"/>
    </row>
    <row r="70" spans="1:7" ht="15">
      <c r="A70" s="392" t="s">
        <v>736</v>
      </c>
      <c r="B70" s="368" t="s">
        <v>737</v>
      </c>
      <c r="C70" s="420"/>
      <c r="D70" s="365"/>
      <c r="E70" s="365"/>
      <c r="F70" s="202"/>
      <c r="G70" s="202"/>
    </row>
    <row r="71" spans="1:7" ht="15">
      <c r="A71" s="378" t="s">
        <v>738</v>
      </c>
      <c r="B71" s="368" t="s">
        <v>739</v>
      </c>
      <c r="C71" s="420"/>
      <c r="D71" s="365"/>
      <c r="E71" s="365"/>
      <c r="F71" s="202"/>
      <c r="G71" s="202"/>
    </row>
    <row r="72" spans="1:7" ht="15">
      <c r="A72" s="392" t="s">
        <v>740</v>
      </c>
      <c r="B72" s="368" t="s">
        <v>741</v>
      </c>
      <c r="C72" s="420"/>
      <c r="D72" s="365"/>
      <c r="E72" s="365"/>
      <c r="F72" s="202"/>
      <c r="G72" s="202"/>
    </row>
    <row r="73" spans="1:7" ht="15">
      <c r="A73" s="390" t="s">
        <v>593</v>
      </c>
      <c r="B73" s="373" t="s">
        <v>594</v>
      </c>
      <c r="C73" s="420"/>
      <c r="D73" s="365"/>
      <c r="E73" s="365"/>
      <c r="F73" s="80">
        <f>SUM(F70:F72)</f>
        <v>0</v>
      </c>
      <c r="G73" s="80">
        <f>SUM(G70:G72)</f>
        <v>0</v>
      </c>
    </row>
    <row r="74" spans="1:7" ht="15">
      <c r="A74" s="378" t="s">
        <v>742</v>
      </c>
      <c r="B74" s="368" t="s">
        <v>743</v>
      </c>
      <c r="C74" s="420"/>
      <c r="D74" s="365"/>
      <c r="E74" s="365"/>
      <c r="F74" s="202"/>
      <c r="G74" s="202"/>
    </row>
    <row r="75" spans="1:7" ht="15">
      <c r="A75" s="392" t="s">
        <v>744</v>
      </c>
      <c r="B75" s="368" t="s">
        <v>745</v>
      </c>
      <c r="C75" s="420"/>
      <c r="D75" s="365"/>
      <c r="E75" s="365"/>
      <c r="F75" s="202"/>
      <c r="G75" s="202"/>
    </row>
    <row r="76" spans="1:7" ht="15">
      <c r="A76" s="378" t="s">
        <v>746</v>
      </c>
      <c r="B76" s="368" t="s">
        <v>747</v>
      </c>
      <c r="C76" s="420"/>
      <c r="D76" s="365"/>
      <c r="E76" s="365"/>
      <c r="F76" s="202"/>
      <c r="G76" s="202"/>
    </row>
    <row r="77" spans="1:7" ht="15">
      <c r="A77" s="392" t="s">
        <v>748</v>
      </c>
      <c r="B77" s="368" t="s">
        <v>749</v>
      </c>
      <c r="C77" s="420"/>
      <c r="D77" s="365"/>
      <c r="E77" s="365"/>
      <c r="F77" s="202"/>
      <c r="G77" s="202"/>
    </row>
    <row r="78" spans="1:7" ht="15">
      <c r="A78" s="394" t="s">
        <v>595</v>
      </c>
      <c r="B78" s="373" t="s">
        <v>596</v>
      </c>
      <c r="C78" s="420"/>
      <c r="D78" s="365"/>
      <c r="E78" s="365"/>
      <c r="F78" s="80">
        <f>SUM(F74:F77)</f>
        <v>0</v>
      </c>
      <c r="G78" s="80">
        <f>SUM(G74:G77)</f>
        <v>0</v>
      </c>
    </row>
    <row r="79" spans="1:7" ht="15">
      <c r="A79" s="368" t="s">
        <v>597</v>
      </c>
      <c r="B79" s="368" t="s">
        <v>598</v>
      </c>
      <c r="C79" s="420">
        <v>618</v>
      </c>
      <c r="D79" s="365"/>
      <c r="E79" s="365"/>
      <c r="F79" s="202">
        <v>618</v>
      </c>
      <c r="G79" s="202">
        <v>618</v>
      </c>
    </row>
    <row r="80" spans="1:7" ht="15">
      <c r="A80" s="368" t="s">
        <v>599</v>
      </c>
      <c r="B80" s="368" t="s">
        <v>598</v>
      </c>
      <c r="C80" s="420"/>
      <c r="D80" s="365"/>
      <c r="E80" s="365"/>
      <c r="F80" s="202"/>
      <c r="G80" s="202"/>
    </row>
    <row r="81" spans="1:7" ht="15">
      <c r="A81" s="368" t="s">
        <v>600</v>
      </c>
      <c r="B81" s="368" t="s">
        <v>601</v>
      </c>
      <c r="C81" s="420"/>
      <c r="D81" s="365"/>
      <c r="E81" s="365"/>
      <c r="F81" s="202"/>
      <c r="G81" s="202"/>
    </row>
    <row r="82" spans="1:7" ht="15">
      <c r="A82" s="368" t="s">
        <v>602</v>
      </c>
      <c r="B82" s="368" t="s">
        <v>601</v>
      </c>
      <c r="C82" s="604"/>
      <c r="D82" s="365"/>
      <c r="E82" s="365"/>
      <c r="F82" s="202"/>
      <c r="G82" s="202"/>
    </row>
    <row r="83" spans="1:7" ht="15">
      <c r="A83" s="373" t="s">
        <v>603</v>
      </c>
      <c r="B83" s="373" t="s">
        <v>604</v>
      </c>
      <c r="C83" s="604">
        <f>SUM(C79:C82)</f>
        <v>618</v>
      </c>
      <c r="D83" s="365"/>
      <c r="E83" s="365"/>
      <c r="F83" s="80">
        <f>SUM(F79:F82)</f>
        <v>618</v>
      </c>
      <c r="G83" s="80">
        <f>SUM(G79:G82)</f>
        <v>618</v>
      </c>
    </row>
    <row r="84" spans="1:7" ht="15">
      <c r="A84" s="392" t="s">
        <v>605</v>
      </c>
      <c r="B84" s="368" t="s">
        <v>606</v>
      </c>
      <c r="C84" s="420"/>
      <c r="D84" s="365"/>
      <c r="E84" s="365"/>
      <c r="F84" s="202"/>
      <c r="G84" s="202"/>
    </row>
    <row r="85" spans="1:7" ht="15">
      <c r="A85" s="392" t="s">
        <v>607</v>
      </c>
      <c r="B85" s="368" t="s">
        <v>608</v>
      </c>
      <c r="C85" s="420"/>
      <c r="D85" s="365"/>
      <c r="E85" s="365"/>
      <c r="F85" s="202"/>
      <c r="G85" s="202"/>
    </row>
    <row r="86" spans="1:7" ht="15">
      <c r="A86" s="392" t="s">
        <v>609</v>
      </c>
      <c r="B86" s="368" t="s">
        <v>610</v>
      </c>
      <c r="C86" s="420">
        <v>15582</v>
      </c>
      <c r="D86" s="365"/>
      <c r="E86" s="365"/>
      <c r="F86" s="202">
        <v>8896</v>
      </c>
      <c r="G86" s="202">
        <v>8896</v>
      </c>
    </row>
    <row r="87" spans="1:7" ht="15">
      <c r="A87" s="392" t="s">
        <v>611</v>
      </c>
      <c r="B87" s="368" t="s">
        <v>612</v>
      </c>
      <c r="C87" s="420"/>
      <c r="D87" s="365"/>
      <c r="E87" s="365"/>
      <c r="F87" s="202"/>
      <c r="G87" s="202"/>
    </row>
    <row r="88" spans="1:7" ht="15">
      <c r="A88" s="378" t="s">
        <v>613</v>
      </c>
      <c r="B88" s="368" t="s">
        <v>614</v>
      </c>
      <c r="C88" s="604"/>
      <c r="D88" s="365"/>
      <c r="E88" s="365"/>
      <c r="F88" s="202"/>
      <c r="G88" s="202"/>
    </row>
    <row r="89" spans="1:7" ht="15">
      <c r="A89" s="390" t="s">
        <v>615</v>
      </c>
      <c r="B89" s="373" t="s">
        <v>616</v>
      </c>
      <c r="C89" s="604">
        <f>SUM(C84:C88)</f>
        <v>15582</v>
      </c>
      <c r="D89" s="371"/>
      <c r="E89" s="365"/>
      <c r="F89" s="80">
        <f>SUM(F83:F88)</f>
        <v>9514</v>
      </c>
      <c r="G89" s="80">
        <f>SUM(G83:G88)</f>
        <v>9514</v>
      </c>
    </row>
    <row r="90" spans="1:7" ht="15">
      <c r="A90" s="378" t="s">
        <v>617</v>
      </c>
      <c r="B90" s="368" t="s">
        <v>618</v>
      </c>
      <c r="C90" s="420"/>
      <c r="D90" s="365"/>
      <c r="E90" s="365"/>
      <c r="F90" s="202"/>
      <c r="G90" s="202"/>
    </row>
    <row r="91" spans="1:7" ht="15">
      <c r="A91" s="378" t="s">
        <v>619</v>
      </c>
      <c r="B91" s="368" t="s">
        <v>620</v>
      </c>
      <c r="C91" s="420"/>
      <c r="D91" s="365"/>
      <c r="E91" s="365"/>
      <c r="F91" s="202"/>
      <c r="G91" s="202"/>
    </row>
    <row r="92" spans="1:7" ht="15">
      <c r="A92" s="392" t="s">
        <v>621</v>
      </c>
      <c r="B92" s="368" t="s">
        <v>622</v>
      </c>
      <c r="C92" s="420"/>
      <c r="D92" s="365"/>
      <c r="E92" s="365"/>
      <c r="F92" s="202"/>
      <c r="G92" s="202"/>
    </row>
    <row r="93" spans="1:7" ht="15">
      <c r="A93" s="392" t="s">
        <v>623</v>
      </c>
      <c r="B93" s="368" t="s">
        <v>624</v>
      </c>
      <c r="C93" s="420"/>
      <c r="D93" s="365"/>
      <c r="E93" s="365"/>
      <c r="F93" s="202"/>
      <c r="G93" s="202"/>
    </row>
    <row r="94" spans="1:7" ht="15">
      <c r="A94" s="394" t="s">
        <v>625</v>
      </c>
      <c r="B94" s="373" t="s">
        <v>626</v>
      </c>
      <c r="C94" s="604"/>
      <c r="D94" s="365"/>
      <c r="E94" s="365"/>
      <c r="F94" s="202"/>
      <c r="G94" s="202"/>
    </row>
    <row r="95" spans="1:7" ht="15">
      <c r="A95" s="390" t="s">
        <v>627</v>
      </c>
      <c r="B95" s="373" t="s">
        <v>628</v>
      </c>
      <c r="C95" s="604"/>
      <c r="D95" s="371"/>
      <c r="E95" s="365"/>
      <c r="F95" s="202"/>
      <c r="G95" s="202"/>
    </row>
    <row r="96" spans="1:7" ht="15.75">
      <c r="A96" s="397" t="s">
        <v>629</v>
      </c>
      <c r="B96" s="398" t="s">
        <v>630</v>
      </c>
      <c r="C96" s="604">
        <v>16200</v>
      </c>
      <c r="D96" s="371"/>
      <c r="E96" s="365"/>
      <c r="F96" s="80">
        <f>SUM(F73,F78,F83,F84,F86)</f>
        <v>9514</v>
      </c>
      <c r="G96" s="80">
        <f>SUM(G73,G78,G83,G84,G86)</f>
        <v>9514</v>
      </c>
    </row>
    <row r="97" spans="1:7" ht="15.75">
      <c r="A97" s="399" t="s">
        <v>631</v>
      </c>
      <c r="B97" s="400"/>
      <c r="C97" s="371">
        <v>57100</v>
      </c>
      <c r="D97" s="371"/>
      <c r="E97" s="365"/>
      <c r="F97" s="80">
        <f>SUM(F67,F96)</f>
        <v>62606</v>
      </c>
      <c r="G97" s="80">
        <f>SUM(G67,G96)</f>
        <v>62606</v>
      </c>
    </row>
  </sheetData>
  <sheetProtection/>
  <mergeCells count="2">
    <mergeCell ref="A2:E2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64">
      <selection activeCell="A1" sqref="A1:H97"/>
    </sheetView>
  </sheetViews>
  <sheetFormatPr defaultColWidth="9.140625" defaultRowHeight="15"/>
  <cols>
    <col min="1" max="1" width="92.57421875" style="358" customWidth="1"/>
    <col min="2" max="2" width="9.140625" style="358" customWidth="1"/>
    <col min="3" max="4" width="13.00390625" style="358" customWidth="1"/>
    <col min="5" max="5" width="14.140625" style="358" customWidth="1"/>
    <col min="6" max="6" width="14.00390625" style="358" customWidth="1"/>
    <col min="7" max="7" width="15.00390625" style="358" customWidth="1"/>
    <col min="8" max="16384" width="9.140625" style="358" customWidth="1"/>
  </cols>
  <sheetData>
    <row r="1" spans="1:8" ht="24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9" ht="24" customHeight="1">
      <c r="A2" s="612" t="s">
        <v>121</v>
      </c>
      <c r="B2" s="613"/>
      <c r="C2" s="613"/>
      <c r="D2" s="613"/>
      <c r="E2" s="613"/>
      <c r="F2" s="613"/>
      <c r="G2" s="614"/>
      <c r="I2" s="414"/>
    </row>
    <row r="3" ht="18">
      <c r="A3" s="359"/>
    </row>
    <row r="4" spans="1:6" ht="15">
      <c r="A4" s="360" t="s">
        <v>793</v>
      </c>
      <c r="F4" s="198" t="s">
        <v>750</v>
      </c>
    </row>
    <row r="5" spans="1:7" ht="60">
      <c r="A5" s="361" t="s">
        <v>137</v>
      </c>
      <c r="B5" s="362" t="s">
        <v>525</v>
      </c>
      <c r="C5" s="330" t="s">
        <v>633</v>
      </c>
      <c r="D5" s="330" t="s">
        <v>634</v>
      </c>
      <c r="E5" s="330" t="s">
        <v>720</v>
      </c>
      <c r="F5" s="214" t="s">
        <v>725</v>
      </c>
      <c r="G5" s="331" t="s">
        <v>792</v>
      </c>
    </row>
    <row r="6" spans="1:7" ht="15" customHeight="1">
      <c r="A6" s="367" t="s">
        <v>150</v>
      </c>
      <c r="B6" s="372" t="s">
        <v>151</v>
      </c>
      <c r="C6" s="365"/>
      <c r="D6" s="202"/>
      <c r="E6" s="365"/>
      <c r="F6" s="365"/>
      <c r="G6" s="202"/>
    </row>
    <row r="7" spans="1:7" ht="15" customHeight="1">
      <c r="A7" s="368" t="s">
        <v>153</v>
      </c>
      <c r="B7" s="372" t="s">
        <v>154</v>
      </c>
      <c r="C7" s="365"/>
      <c r="D7" s="202"/>
      <c r="E7" s="365"/>
      <c r="F7" s="365"/>
      <c r="G7" s="202"/>
    </row>
    <row r="8" spans="1:7" ht="15" customHeight="1">
      <c r="A8" s="368" t="s">
        <v>726</v>
      </c>
      <c r="B8" s="372" t="s">
        <v>157</v>
      </c>
      <c r="C8" s="365"/>
      <c r="D8" s="202"/>
      <c r="E8" s="365"/>
      <c r="F8" s="365"/>
      <c r="G8" s="202"/>
    </row>
    <row r="9" spans="1:7" ht="15" customHeight="1">
      <c r="A9" s="368" t="s">
        <v>159</v>
      </c>
      <c r="B9" s="372" t="s">
        <v>160</v>
      </c>
      <c r="C9" s="365"/>
      <c r="D9" s="202"/>
      <c r="E9" s="365"/>
      <c r="F9" s="365"/>
      <c r="G9" s="202"/>
    </row>
    <row r="10" spans="1:7" ht="15" customHeight="1">
      <c r="A10" s="368" t="s">
        <v>162</v>
      </c>
      <c r="B10" s="372" t="s">
        <v>163</v>
      </c>
      <c r="C10" s="365"/>
      <c r="D10" s="202"/>
      <c r="E10" s="365"/>
      <c r="F10" s="365"/>
      <c r="G10" s="202"/>
    </row>
    <row r="11" spans="1:7" ht="15" customHeight="1">
      <c r="A11" s="368" t="s">
        <v>165</v>
      </c>
      <c r="B11" s="372" t="s">
        <v>166</v>
      </c>
      <c r="C11" s="365"/>
      <c r="D11" s="202"/>
      <c r="E11" s="365"/>
      <c r="F11" s="365"/>
      <c r="G11" s="202"/>
    </row>
    <row r="12" spans="1:7" ht="15" customHeight="1">
      <c r="A12" s="373" t="s">
        <v>526</v>
      </c>
      <c r="B12" s="415" t="s">
        <v>169</v>
      </c>
      <c r="C12" s="365"/>
      <c r="D12" s="80">
        <f>SUM(D6:D11)</f>
        <v>0</v>
      </c>
      <c r="E12" s="365"/>
      <c r="F12" s="365"/>
      <c r="G12" s="80">
        <f>SUM(G6:G11)</f>
        <v>0</v>
      </c>
    </row>
    <row r="13" spans="1:7" ht="15" customHeight="1">
      <c r="A13" s="368" t="s">
        <v>527</v>
      </c>
      <c r="B13" s="372" t="s">
        <v>528</v>
      </c>
      <c r="C13" s="365"/>
      <c r="D13" s="202"/>
      <c r="E13" s="365"/>
      <c r="F13" s="365"/>
      <c r="G13" s="202"/>
    </row>
    <row r="14" spans="1:7" ht="15" customHeight="1">
      <c r="A14" s="368" t="s">
        <v>529</v>
      </c>
      <c r="B14" s="372" t="s">
        <v>530</v>
      </c>
      <c r="C14" s="365"/>
      <c r="D14" s="202"/>
      <c r="E14" s="365"/>
      <c r="F14" s="365"/>
      <c r="G14" s="202"/>
    </row>
    <row r="15" spans="1:7" ht="15" customHeight="1">
      <c r="A15" s="368" t="s">
        <v>249</v>
      </c>
      <c r="B15" s="372" t="s">
        <v>239</v>
      </c>
      <c r="C15" s="365"/>
      <c r="D15" s="202"/>
      <c r="E15" s="365"/>
      <c r="F15" s="365"/>
      <c r="G15" s="202"/>
    </row>
    <row r="16" spans="1:7" ht="15" customHeight="1">
      <c r="A16" s="368" t="s">
        <v>531</v>
      </c>
      <c r="B16" s="372" t="s">
        <v>250</v>
      </c>
      <c r="C16" s="365"/>
      <c r="D16" s="202"/>
      <c r="E16" s="365"/>
      <c r="F16" s="365"/>
      <c r="G16" s="202"/>
    </row>
    <row r="17" spans="1:7" ht="15" customHeight="1">
      <c r="A17" s="368" t="s">
        <v>532</v>
      </c>
      <c r="B17" s="372" t="s">
        <v>252</v>
      </c>
      <c r="C17" s="365"/>
      <c r="D17" s="202">
        <v>71</v>
      </c>
      <c r="E17" s="365"/>
      <c r="F17" s="365"/>
      <c r="G17" s="202">
        <v>71</v>
      </c>
    </row>
    <row r="18" spans="1:7" ht="15" customHeight="1">
      <c r="A18" s="376" t="s">
        <v>533</v>
      </c>
      <c r="B18" s="385" t="s">
        <v>534</v>
      </c>
      <c r="C18" s="365"/>
      <c r="D18" s="80">
        <f>SUM(D12:D17)</f>
        <v>71</v>
      </c>
      <c r="E18" s="365"/>
      <c r="F18" s="365"/>
      <c r="G18" s="80">
        <f>SUM(G12:G17)</f>
        <v>71</v>
      </c>
    </row>
    <row r="19" spans="1:7" ht="15" customHeight="1">
      <c r="A19" s="368" t="s">
        <v>727</v>
      </c>
      <c r="B19" s="372" t="s">
        <v>728</v>
      </c>
      <c r="C19" s="365"/>
      <c r="D19" s="202"/>
      <c r="E19" s="365"/>
      <c r="F19" s="365"/>
      <c r="G19" s="202"/>
    </row>
    <row r="20" spans="1:7" ht="15" customHeight="1">
      <c r="A20" s="368" t="s">
        <v>729</v>
      </c>
      <c r="B20" s="372" t="s">
        <v>730</v>
      </c>
      <c r="C20" s="365"/>
      <c r="D20" s="202"/>
      <c r="E20" s="365"/>
      <c r="F20" s="365"/>
      <c r="G20" s="202"/>
    </row>
    <row r="21" spans="1:7" ht="15" customHeight="1">
      <c r="A21" s="373" t="s">
        <v>535</v>
      </c>
      <c r="B21" s="415" t="s">
        <v>308</v>
      </c>
      <c r="C21" s="365"/>
      <c r="D21" s="202"/>
      <c r="E21" s="365"/>
      <c r="F21" s="365"/>
      <c r="G21" s="202"/>
    </row>
    <row r="22" spans="1:7" ht="15" customHeight="1">
      <c r="A22" s="368" t="s">
        <v>536</v>
      </c>
      <c r="B22" s="372" t="s">
        <v>537</v>
      </c>
      <c r="C22" s="365"/>
      <c r="D22" s="202"/>
      <c r="E22" s="365"/>
      <c r="F22" s="365"/>
      <c r="G22" s="202"/>
    </row>
    <row r="23" spans="1:7" ht="15" customHeight="1">
      <c r="A23" s="368" t="s">
        <v>538</v>
      </c>
      <c r="B23" s="372" t="s">
        <v>539</v>
      </c>
      <c r="C23" s="365"/>
      <c r="D23" s="202"/>
      <c r="E23" s="365"/>
      <c r="F23" s="365"/>
      <c r="G23" s="202"/>
    </row>
    <row r="24" spans="1:7" ht="15" customHeight="1">
      <c r="A24" s="368" t="s">
        <v>315</v>
      </c>
      <c r="B24" s="372" t="s">
        <v>311</v>
      </c>
      <c r="C24" s="365"/>
      <c r="D24" s="80"/>
      <c r="E24" s="365"/>
      <c r="F24" s="365"/>
      <c r="G24" s="80"/>
    </row>
    <row r="25" spans="1:7" ht="15" customHeight="1">
      <c r="A25" s="368" t="s">
        <v>316</v>
      </c>
      <c r="B25" s="372" t="s">
        <v>317</v>
      </c>
      <c r="C25" s="365"/>
      <c r="D25" s="202"/>
      <c r="E25" s="365"/>
      <c r="F25" s="365"/>
      <c r="G25" s="202"/>
    </row>
    <row r="26" spans="1:7" ht="15" customHeight="1">
      <c r="A26" s="368" t="s">
        <v>731</v>
      </c>
      <c r="B26" s="372" t="s">
        <v>732</v>
      </c>
      <c r="C26" s="365"/>
      <c r="D26" s="202"/>
      <c r="E26" s="365"/>
      <c r="F26" s="365"/>
      <c r="G26" s="202"/>
    </row>
    <row r="27" spans="1:7" ht="15" customHeight="1">
      <c r="A27" s="368" t="s">
        <v>733</v>
      </c>
      <c r="B27" s="372" t="s">
        <v>734</v>
      </c>
      <c r="C27" s="365"/>
      <c r="D27" s="202"/>
      <c r="E27" s="365"/>
      <c r="F27" s="365"/>
      <c r="G27" s="202"/>
    </row>
    <row r="28" spans="1:7" ht="15" customHeight="1">
      <c r="A28" s="368" t="s">
        <v>320</v>
      </c>
      <c r="B28" s="372" t="s">
        <v>321</v>
      </c>
      <c r="C28" s="365"/>
      <c r="D28" s="202"/>
      <c r="E28" s="365"/>
      <c r="F28" s="365"/>
      <c r="G28" s="202"/>
    </row>
    <row r="29" spans="1:7" ht="15" customHeight="1">
      <c r="A29" s="368" t="s">
        <v>735</v>
      </c>
      <c r="B29" s="372" t="s">
        <v>327</v>
      </c>
      <c r="C29" s="365"/>
      <c r="D29" s="202"/>
      <c r="E29" s="365"/>
      <c r="F29" s="365"/>
      <c r="G29" s="202"/>
    </row>
    <row r="30" spans="1:7" ht="15" customHeight="1">
      <c r="A30" s="373" t="s">
        <v>330</v>
      </c>
      <c r="B30" s="415" t="s">
        <v>331</v>
      </c>
      <c r="C30" s="365"/>
      <c r="D30" s="80">
        <f>SUM(D25:D29)</f>
        <v>0</v>
      </c>
      <c r="E30" s="365"/>
      <c r="F30" s="365"/>
      <c r="G30" s="80">
        <f>SUM(G25:G29)</f>
        <v>0</v>
      </c>
    </row>
    <row r="31" spans="1:7" ht="15" customHeight="1">
      <c r="A31" s="368" t="s">
        <v>333</v>
      </c>
      <c r="B31" s="372" t="s">
        <v>332</v>
      </c>
      <c r="C31" s="365"/>
      <c r="D31" s="202"/>
      <c r="E31" s="365"/>
      <c r="F31" s="365"/>
      <c r="G31" s="202"/>
    </row>
    <row r="32" spans="1:7" ht="15" customHeight="1">
      <c r="A32" s="376" t="s">
        <v>540</v>
      </c>
      <c r="B32" s="385" t="s">
        <v>335</v>
      </c>
      <c r="C32" s="365"/>
      <c r="D32" s="80">
        <f>SUM(D31,D30,D24,D21)</f>
        <v>0</v>
      </c>
      <c r="E32" s="365"/>
      <c r="F32" s="365"/>
      <c r="G32" s="80">
        <f>SUM(G31,G30,G24,G21)</f>
        <v>0</v>
      </c>
    </row>
    <row r="33" spans="1:7" ht="15" customHeight="1">
      <c r="A33" s="378" t="s">
        <v>541</v>
      </c>
      <c r="B33" s="372" t="s">
        <v>542</v>
      </c>
      <c r="C33" s="365"/>
      <c r="D33" s="202"/>
      <c r="E33" s="365"/>
      <c r="F33" s="365"/>
      <c r="G33" s="202"/>
    </row>
    <row r="34" spans="1:7" ht="15" customHeight="1">
      <c r="A34" s="378" t="s">
        <v>543</v>
      </c>
      <c r="B34" s="372" t="s">
        <v>544</v>
      </c>
      <c r="C34" s="365"/>
      <c r="D34" s="202">
        <v>50</v>
      </c>
      <c r="E34" s="365"/>
      <c r="F34" s="365"/>
      <c r="G34" s="202">
        <v>50</v>
      </c>
    </row>
    <row r="35" spans="1:7" ht="15" customHeight="1">
      <c r="A35" s="378" t="s">
        <v>545</v>
      </c>
      <c r="B35" s="372" t="s">
        <v>546</v>
      </c>
      <c r="C35" s="365"/>
      <c r="D35" s="202"/>
      <c r="E35" s="365"/>
      <c r="F35" s="365"/>
      <c r="G35" s="202"/>
    </row>
    <row r="36" spans="1:7" ht="15" customHeight="1">
      <c r="A36" s="378" t="s">
        <v>336</v>
      </c>
      <c r="B36" s="372" t="s">
        <v>547</v>
      </c>
      <c r="C36" s="365"/>
      <c r="D36" s="202"/>
      <c r="E36" s="365"/>
      <c r="F36" s="365"/>
      <c r="G36" s="202"/>
    </row>
    <row r="37" spans="1:7" ht="15" customHeight="1">
      <c r="A37" s="378" t="s">
        <v>548</v>
      </c>
      <c r="B37" s="372" t="s">
        <v>549</v>
      </c>
      <c r="C37" s="365">
        <v>1611</v>
      </c>
      <c r="D37" s="202">
        <v>1132</v>
      </c>
      <c r="E37" s="365"/>
      <c r="F37" s="365"/>
      <c r="G37" s="202">
        <v>1132</v>
      </c>
    </row>
    <row r="38" spans="1:7" ht="15" customHeight="1">
      <c r="A38" s="378" t="s">
        <v>550</v>
      </c>
      <c r="B38" s="372" t="s">
        <v>551</v>
      </c>
      <c r="C38" s="365">
        <v>435</v>
      </c>
      <c r="D38" s="202">
        <v>306</v>
      </c>
      <c r="E38" s="365"/>
      <c r="F38" s="365"/>
      <c r="G38" s="202">
        <v>306</v>
      </c>
    </row>
    <row r="39" spans="1:7" ht="15" customHeight="1">
      <c r="A39" s="378" t="s">
        <v>552</v>
      </c>
      <c r="B39" s="372" t="s">
        <v>553</v>
      </c>
      <c r="C39" s="365"/>
      <c r="D39" s="202">
        <v>604</v>
      </c>
      <c r="E39" s="365"/>
      <c r="F39" s="365"/>
      <c r="G39" s="202">
        <v>909</v>
      </c>
    </row>
    <row r="40" spans="1:7" ht="15" customHeight="1">
      <c r="A40" s="378" t="s">
        <v>554</v>
      </c>
      <c r="B40" s="372" t="s">
        <v>555</v>
      </c>
      <c r="C40" s="365"/>
      <c r="D40" s="202"/>
      <c r="E40" s="365"/>
      <c r="F40" s="365"/>
      <c r="G40" s="202"/>
    </row>
    <row r="41" spans="1:7" ht="15" customHeight="1">
      <c r="A41" s="378" t="s">
        <v>556</v>
      </c>
      <c r="B41" s="372" t="s">
        <v>557</v>
      </c>
      <c r="C41" s="365"/>
      <c r="D41" s="202"/>
      <c r="E41" s="365"/>
      <c r="F41" s="365"/>
      <c r="G41" s="202"/>
    </row>
    <row r="42" spans="1:7" ht="15" customHeight="1">
      <c r="A42" s="378" t="s">
        <v>869</v>
      </c>
      <c r="B42" s="372" t="s">
        <v>559</v>
      </c>
      <c r="C42" s="365"/>
      <c r="D42" s="202"/>
      <c r="E42" s="365"/>
      <c r="F42" s="365"/>
      <c r="G42" s="202"/>
    </row>
    <row r="43" spans="1:7" ht="15" customHeight="1">
      <c r="A43" s="378" t="s">
        <v>558</v>
      </c>
      <c r="B43" s="372" t="s">
        <v>870</v>
      </c>
      <c r="C43" s="371"/>
      <c r="D43" s="202">
        <v>36</v>
      </c>
      <c r="E43" s="365"/>
      <c r="F43" s="365"/>
      <c r="G43" s="202">
        <v>36</v>
      </c>
    </row>
    <row r="44" spans="1:7" ht="15" customHeight="1">
      <c r="A44" s="380" t="s">
        <v>560</v>
      </c>
      <c r="B44" s="385" t="s">
        <v>561</v>
      </c>
      <c r="C44" s="371">
        <f>SUM(C33:C43)</f>
        <v>2046</v>
      </c>
      <c r="D44" s="80">
        <f>SUM(D33:D43)</f>
        <v>2128</v>
      </c>
      <c r="E44" s="365"/>
      <c r="F44" s="365"/>
      <c r="G44" s="80">
        <f>SUM(G33:G43)</f>
        <v>2433</v>
      </c>
    </row>
    <row r="45" spans="1:7" ht="15" customHeight="1">
      <c r="A45" s="378" t="s">
        <v>562</v>
      </c>
      <c r="B45" s="372" t="s">
        <v>563</v>
      </c>
      <c r="C45" s="365"/>
      <c r="D45" s="202"/>
      <c r="E45" s="365"/>
      <c r="F45" s="365"/>
      <c r="G45" s="202"/>
    </row>
    <row r="46" spans="1:7" ht="15" customHeight="1">
      <c r="A46" s="368" t="s">
        <v>564</v>
      </c>
      <c r="B46" s="372" t="s">
        <v>262</v>
      </c>
      <c r="C46" s="365"/>
      <c r="D46" s="202"/>
      <c r="E46" s="365"/>
      <c r="F46" s="365"/>
      <c r="G46" s="202"/>
    </row>
    <row r="47" spans="1:7" ht="15" customHeight="1">
      <c r="A47" s="378" t="s">
        <v>565</v>
      </c>
      <c r="B47" s="372" t="s">
        <v>270</v>
      </c>
      <c r="C47" s="365"/>
      <c r="D47" s="202"/>
      <c r="E47" s="365"/>
      <c r="F47" s="365"/>
      <c r="G47" s="202"/>
    </row>
    <row r="48" spans="1:7" ht="15" customHeight="1">
      <c r="A48" s="376" t="s">
        <v>113</v>
      </c>
      <c r="B48" s="385" t="s">
        <v>566</v>
      </c>
      <c r="C48" s="365"/>
      <c r="D48" s="202"/>
      <c r="E48" s="365"/>
      <c r="F48" s="365"/>
      <c r="G48" s="202"/>
    </row>
    <row r="49" spans="1:7" ht="15" customHeight="1">
      <c r="A49" s="383" t="s">
        <v>476</v>
      </c>
      <c r="B49" s="416"/>
      <c r="C49" s="371">
        <v>2046</v>
      </c>
      <c r="D49" s="80">
        <f>SUM(D48,D44,D32,D18)</f>
        <v>2199</v>
      </c>
      <c r="E49" s="371"/>
      <c r="F49" s="371"/>
      <c r="G49" s="80">
        <f>SUM(G48,G44,G32,G18)</f>
        <v>2504</v>
      </c>
    </row>
    <row r="50" spans="1:7" ht="15" customHeight="1">
      <c r="A50" s="368" t="s">
        <v>171</v>
      </c>
      <c r="B50" s="372" t="s">
        <v>172</v>
      </c>
      <c r="C50" s="365"/>
      <c r="D50" s="202"/>
      <c r="E50" s="365"/>
      <c r="F50" s="365"/>
      <c r="G50" s="202"/>
    </row>
    <row r="51" spans="1:7" ht="15" customHeight="1">
      <c r="A51" s="368" t="s">
        <v>567</v>
      </c>
      <c r="B51" s="372" t="s">
        <v>568</v>
      </c>
      <c r="C51" s="365"/>
      <c r="D51" s="202"/>
      <c r="E51" s="365"/>
      <c r="F51" s="365"/>
      <c r="G51" s="202"/>
    </row>
    <row r="52" spans="1:7" ht="15" customHeight="1">
      <c r="A52" s="368" t="s">
        <v>569</v>
      </c>
      <c r="B52" s="372" t="s">
        <v>254</v>
      </c>
      <c r="C52" s="365"/>
      <c r="D52" s="202"/>
      <c r="E52" s="365"/>
      <c r="F52" s="365"/>
      <c r="G52" s="202"/>
    </row>
    <row r="53" spans="1:7" ht="15" customHeight="1">
      <c r="A53" s="368" t="s">
        <v>570</v>
      </c>
      <c r="B53" s="372" t="s">
        <v>257</v>
      </c>
      <c r="C53" s="365"/>
      <c r="D53" s="202"/>
      <c r="E53" s="365"/>
      <c r="F53" s="365"/>
      <c r="G53" s="202"/>
    </row>
    <row r="54" spans="1:7" ht="15" customHeight="1">
      <c r="A54" s="368" t="s">
        <v>260</v>
      </c>
      <c r="B54" s="372" t="s">
        <v>259</v>
      </c>
      <c r="C54" s="365"/>
      <c r="D54" s="202"/>
      <c r="E54" s="365"/>
      <c r="F54" s="365"/>
      <c r="G54" s="202"/>
    </row>
    <row r="55" spans="1:7" ht="15" customHeight="1">
      <c r="A55" s="376" t="s">
        <v>114</v>
      </c>
      <c r="B55" s="385" t="s">
        <v>571</v>
      </c>
      <c r="C55" s="365"/>
      <c r="D55" s="80">
        <f>SUM(D50:D54)</f>
        <v>0</v>
      </c>
      <c r="E55" s="365"/>
      <c r="F55" s="365"/>
      <c r="G55" s="80">
        <f>SUM(G50:G54)</f>
        <v>0</v>
      </c>
    </row>
    <row r="56" spans="1:7" ht="15" customHeight="1">
      <c r="A56" s="378" t="s">
        <v>572</v>
      </c>
      <c r="B56" s="372" t="s">
        <v>573</v>
      </c>
      <c r="C56" s="365"/>
      <c r="D56" s="202"/>
      <c r="E56" s="365"/>
      <c r="F56" s="365"/>
      <c r="G56" s="202"/>
    </row>
    <row r="57" spans="1:7" ht="15" customHeight="1">
      <c r="A57" s="378" t="s">
        <v>574</v>
      </c>
      <c r="B57" s="372" t="s">
        <v>575</v>
      </c>
      <c r="C57" s="365"/>
      <c r="D57" s="202"/>
      <c r="E57" s="365"/>
      <c r="F57" s="365"/>
      <c r="G57" s="202"/>
    </row>
    <row r="58" spans="1:7" ht="15" customHeight="1">
      <c r="A58" s="378" t="s">
        <v>576</v>
      </c>
      <c r="B58" s="372" t="s">
        <v>577</v>
      </c>
      <c r="C58" s="365"/>
      <c r="D58" s="202"/>
      <c r="E58" s="365"/>
      <c r="F58" s="365"/>
      <c r="G58" s="202"/>
    </row>
    <row r="59" spans="1:7" ht="15" customHeight="1">
      <c r="A59" s="378" t="s">
        <v>578</v>
      </c>
      <c r="B59" s="372" t="s">
        <v>579</v>
      </c>
      <c r="C59" s="365"/>
      <c r="D59" s="202"/>
      <c r="E59" s="365"/>
      <c r="F59" s="365"/>
      <c r="G59" s="202"/>
    </row>
    <row r="60" spans="1:7" ht="15" customHeight="1">
      <c r="A60" s="378" t="s">
        <v>580</v>
      </c>
      <c r="B60" s="372" t="s">
        <v>581</v>
      </c>
      <c r="C60" s="365"/>
      <c r="D60" s="202"/>
      <c r="E60" s="365"/>
      <c r="F60" s="365"/>
      <c r="G60" s="202"/>
    </row>
    <row r="61" spans="1:7" ht="15" customHeight="1">
      <c r="A61" s="376" t="s">
        <v>582</v>
      </c>
      <c r="B61" s="385" t="s">
        <v>583</v>
      </c>
      <c r="C61" s="365"/>
      <c r="D61" s="80">
        <f>SUM(D56:D60)</f>
        <v>0</v>
      </c>
      <c r="E61" s="365"/>
      <c r="F61" s="365"/>
      <c r="G61" s="80">
        <f>SUM(G56:G60)</f>
        <v>0</v>
      </c>
    </row>
    <row r="62" spans="1:7" ht="15" customHeight="1">
      <c r="A62" s="378" t="s">
        <v>584</v>
      </c>
      <c r="B62" s="372" t="s">
        <v>585</v>
      </c>
      <c r="C62" s="365"/>
      <c r="D62" s="202"/>
      <c r="E62" s="365"/>
      <c r="F62" s="365"/>
      <c r="G62" s="202"/>
    </row>
    <row r="63" spans="1:7" ht="15" customHeight="1">
      <c r="A63" s="368" t="s">
        <v>586</v>
      </c>
      <c r="B63" s="372" t="s">
        <v>272</v>
      </c>
      <c r="C63" s="365"/>
      <c r="D63" s="202"/>
      <c r="E63" s="365"/>
      <c r="F63" s="365"/>
      <c r="G63" s="202"/>
    </row>
    <row r="64" spans="1:7" ht="15" customHeight="1">
      <c r="A64" s="378" t="s">
        <v>587</v>
      </c>
      <c r="B64" s="372" t="s">
        <v>273</v>
      </c>
      <c r="C64" s="365"/>
      <c r="D64" s="202"/>
      <c r="E64" s="365"/>
      <c r="F64" s="365"/>
      <c r="G64" s="202"/>
    </row>
    <row r="65" spans="1:7" ht="15" customHeight="1">
      <c r="A65" s="376" t="s">
        <v>116</v>
      </c>
      <c r="B65" s="385" t="s">
        <v>588</v>
      </c>
      <c r="C65" s="365"/>
      <c r="D65" s="80">
        <f>SUM(D62:D64)</f>
        <v>0</v>
      </c>
      <c r="E65" s="365"/>
      <c r="F65" s="365"/>
      <c r="G65" s="80">
        <f>SUM(G62:G64)</f>
        <v>0</v>
      </c>
    </row>
    <row r="66" spans="1:7" ht="15" customHeight="1">
      <c r="A66" s="383" t="s">
        <v>489</v>
      </c>
      <c r="B66" s="416"/>
      <c r="C66" s="371"/>
      <c r="D66" s="80">
        <f>SUM(D55,D61,D65)</f>
        <v>0</v>
      </c>
      <c r="E66" s="365"/>
      <c r="F66" s="365"/>
      <c r="G66" s="80">
        <f>SUM(G55,G61,G65)</f>
        <v>0</v>
      </c>
    </row>
    <row r="67" spans="1:7" ht="15.75">
      <c r="A67" s="417" t="s">
        <v>589</v>
      </c>
      <c r="B67" s="386" t="s">
        <v>590</v>
      </c>
      <c r="C67" s="371">
        <v>2046</v>
      </c>
      <c r="D67" s="80">
        <f>SUM(D66,D49)</f>
        <v>2199</v>
      </c>
      <c r="E67" s="371"/>
      <c r="F67" s="371"/>
      <c r="G67" s="80">
        <f>SUM(G66,G49)</f>
        <v>2504</v>
      </c>
    </row>
    <row r="68" spans="1:7" ht="15.75">
      <c r="A68" s="418" t="s">
        <v>591</v>
      </c>
      <c r="B68" s="419"/>
      <c r="C68" s="365">
        <v>109154</v>
      </c>
      <c r="D68" s="202"/>
      <c r="E68" s="365"/>
      <c r="F68" s="365"/>
      <c r="G68" s="202"/>
    </row>
    <row r="69" spans="1:7" ht="15.75">
      <c r="A69" s="418" t="s">
        <v>592</v>
      </c>
      <c r="B69" s="419"/>
      <c r="C69" s="365"/>
      <c r="D69" s="202"/>
      <c r="E69" s="365"/>
      <c r="F69" s="365"/>
      <c r="G69" s="202"/>
    </row>
    <row r="70" spans="1:7" ht="15">
      <c r="A70" s="392" t="s">
        <v>736</v>
      </c>
      <c r="B70" s="368" t="s">
        <v>737</v>
      </c>
      <c r="C70" s="365"/>
      <c r="D70" s="202"/>
      <c r="E70" s="365"/>
      <c r="F70" s="365"/>
      <c r="G70" s="202"/>
    </row>
    <row r="71" spans="1:7" ht="15">
      <c r="A71" s="378" t="s">
        <v>738</v>
      </c>
      <c r="B71" s="368" t="s">
        <v>739</v>
      </c>
      <c r="C71" s="365"/>
      <c r="D71" s="202"/>
      <c r="E71" s="365"/>
      <c r="F71" s="365"/>
      <c r="G71" s="202"/>
    </row>
    <row r="72" spans="1:7" ht="15">
      <c r="A72" s="392" t="s">
        <v>740</v>
      </c>
      <c r="B72" s="368" t="s">
        <v>741</v>
      </c>
      <c r="C72" s="365"/>
      <c r="D72" s="202"/>
      <c r="E72" s="365"/>
      <c r="F72" s="365"/>
      <c r="G72" s="202"/>
    </row>
    <row r="73" spans="1:7" ht="15">
      <c r="A73" s="390" t="s">
        <v>593</v>
      </c>
      <c r="B73" s="373" t="s">
        <v>594</v>
      </c>
      <c r="C73" s="365"/>
      <c r="D73" s="80">
        <f>SUM(D70:D72)</f>
        <v>0</v>
      </c>
      <c r="E73" s="365"/>
      <c r="F73" s="365"/>
      <c r="G73" s="80">
        <f>SUM(G70:G72)</f>
        <v>0</v>
      </c>
    </row>
    <row r="74" spans="1:7" ht="15">
      <c r="A74" s="378" t="s">
        <v>742</v>
      </c>
      <c r="B74" s="368" t="s">
        <v>743</v>
      </c>
      <c r="C74" s="365"/>
      <c r="D74" s="202"/>
      <c r="E74" s="365"/>
      <c r="F74" s="365"/>
      <c r="G74" s="202"/>
    </row>
    <row r="75" spans="1:7" ht="15">
      <c r="A75" s="392" t="s">
        <v>744</v>
      </c>
      <c r="B75" s="368" t="s">
        <v>745</v>
      </c>
      <c r="C75" s="365"/>
      <c r="D75" s="202"/>
      <c r="E75" s="365"/>
      <c r="F75" s="365"/>
      <c r="G75" s="202"/>
    </row>
    <row r="76" spans="1:7" ht="15">
      <c r="A76" s="378" t="s">
        <v>746</v>
      </c>
      <c r="B76" s="368" t="s">
        <v>747</v>
      </c>
      <c r="C76" s="365"/>
      <c r="D76" s="202"/>
      <c r="E76" s="365"/>
      <c r="F76" s="365"/>
      <c r="G76" s="202"/>
    </row>
    <row r="77" spans="1:7" ht="15">
      <c r="A77" s="392" t="s">
        <v>748</v>
      </c>
      <c r="B77" s="368" t="s">
        <v>749</v>
      </c>
      <c r="C77" s="365"/>
      <c r="D77" s="202"/>
      <c r="E77" s="365"/>
      <c r="F77" s="365"/>
      <c r="G77" s="202"/>
    </row>
    <row r="78" spans="1:7" ht="15">
      <c r="A78" s="394" t="s">
        <v>595</v>
      </c>
      <c r="B78" s="373" t="s">
        <v>596</v>
      </c>
      <c r="C78" s="365"/>
      <c r="D78" s="80">
        <f>SUM(D74:D77)</f>
        <v>0</v>
      </c>
      <c r="E78" s="365"/>
      <c r="F78" s="365"/>
      <c r="G78" s="80">
        <f>SUM(G74:G77)</f>
        <v>0</v>
      </c>
    </row>
    <row r="79" spans="1:7" ht="15">
      <c r="A79" s="368" t="s">
        <v>597</v>
      </c>
      <c r="B79" s="368" t="s">
        <v>598</v>
      </c>
      <c r="C79" s="365">
        <v>495</v>
      </c>
      <c r="D79" s="202">
        <v>495</v>
      </c>
      <c r="E79" s="365"/>
      <c r="F79" s="365"/>
      <c r="G79" s="202">
        <v>495</v>
      </c>
    </row>
    <row r="80" spans="1:7" ht="15">
      <c r="A80" s="368" t="s">
        <v>599</v>
      </c>
      <c r="B80" s="368" t="s">
        <v>598</v>
      </c>
      <c r="C80" s="365"/>
      <c r="D80" s="202"/>
      <c r="E80" s="365"/>
      <c r="F80" s="365"/>
      <c r="G80" s="202"/>
    </row>
    <row r="81" spans="1:7" ht="15">
      <c r="A81" s="368" t="s">
        <v>600</v>
      </c>
      <c r="B81" s="368" t="s">
        <v>601</v>
      </c>
      <c r="C81" s="365"/>
      <c r="D81" s="202"/>
      <c r="E81" s="365"/>
      <c r="F81" s="365"/>
      <c r="G81" s="202"/>
    </row>
    <row r="82" spans="1:7" ht="15">
      <c r="A82" s="368" t="s">
        <v>602</v>
      </c>
      <c r="B82" s="368" t="s">
        <v>601</v>
      </c>
      <c r="C82" s="371"/>
      <c r="D82" s="202"/>
      <c r="E82" s="365"/>
      <c r="F82" s="365"/>
      <c r="G82" s="202"/>
    </row>
    <row r="83" spans="1:7" ht="15">
      <c r="A83" s="373" t="s">
        <v>603</v>
      </c>
      <c r="B83" s="373" t="s">
        <v>604</v>
      </c>
      <c r="C83" s="371">
        <f>SUM(C79:C82)</f>
        <v>495</v>
      </c>
      <c r="D83" s="80">
        <f>SUM(D79:D82)</f>
        <v>495</v>
      </c>
      <c r="E83" s="371"/>
      <c r="F83" s="371"/>
      <c r="G83" s="80">
        <f>SUM(G79:G82)</f>
        <v>495</v>
      </c>
    </row>
    <row r="84" spans="1:7" ht="15">
      <c r="A84" s="392" t="s">
        <v>605</v>
      </c>
      <c r="B84" s="368" t="s">
        <v>606</v>
      </c>
      <c r="C84" s="365"/>
      <c r="D84" s="202"/>
      <c r="E84" s="365"/>
      <c r="F84" s="365"/>
      <c r="G84" s="202"/>
    </row>
    <row r="85" spans="1:7" ht="15">
      <c r="A85" s="392" t="s">
        <v>607</v>
      </c>
      <c r="B85" s="368" t="s">
        <v>608</v>
      </c>
      <c r="C85" s="365"/>
      <c r="D85" s="202"/>
      <c r="E85" s="365"/>
      <c r="F85" s="365"/>
      <c r="G85" s="202"/>
    </row>
    <row r="86" spans="1:7" ht="15">
      <c r="A86" s="392" t="s">
        <v>609</v>
      </c>
      <c r="B86" s="368" t="s">
        <v>610</v>
      </c>
      <c r="C86" s="365">
        <v>108659</v>
      </c>
      <c r="D86" s="202">
        <v>105380</v>
      </c>
      <c r="E86" s="365"/>
      <c r="F86" s="365"/>
      <c r="G86" s="202">
        <v>105380</v>
      </c>
    </row>
    <row r="87" spans="1:7" ht="15">
      <c r="A87" s="392" t="s">
        <v>611</v>
      </c>
      <c r="B87" s="368" t="s">
        <v>612</v>
      </c>
      <c r="C87" s="365"/>
      <c r="D87" s="202"/>
      <c r="E87" s="365"/>
      <c r="F87" s="365"/>
      <c r="G87" s="202"/>
    </row>
    <row r="88" spans="1:7" ht="15">
      <c r="A88" s="378" t="s">
        <v>613</v>
      </c>
      <c r="B88" s="368" t="s">
        <v>614</v>
      </c>
      <c r="C88" s="371"/>
      <c r="D88" s="202"/>
      <c r="E88" s="365"/>
      <c r="F88" s="365"/>
      <c r="G88" s="202"/>
    </row>
    <row r="89" spans="1:7" ht="15">
      <c r="A89" s="390" t="s">
        <v>615</v>
      </c>
      <c r="B89" s="373" t="s">
        <v>616</v>
      </c>
      <c r="C89" s="371">
        <f>SUM(C83:C88)</f>
        <v>109154</v>
      </c>
      <c r="D89" s="80">
        <f>SUM(D83:D88)</f>
        <v>105875</v>
      </c>
      <c r="E89" s="371"/>
      <c r="F89" s="371"/>
      <c r="G89" s="80">
        <f>SUM(G83:G88)</f>
        <v>105875</v>
      </c>
    </row>
    <row r="90" spans="1:7" ht="15">
      <c r="A90" s="378" t="s">
        <v>617</v>
      </c>
      <c r="B90" s="368" t="s">
        <v>618</v>
      </c>
      <c r="C90" s="365"/>
      <c r="D90" s="202"/>
      <c r="E90" s="365"/>
      <c r="F90" s="365"/>
      <c r="G90" s="202"/>
    </row>
    <row r="91" spans="1:7" ht="15">
      <c r="A91" s="378" t="s">
        <v>619</v>
      </c>
      <c r="B91" s="368" t="s">
        <v>620</v>
      </c>
      <c r="C91" s="365"/>
      <c r="D91" s="202"/>
      <c r="E91" s="365"/>
      <c r="F91" s="365"/>
      <c r="G91" s="202"/>
    </row>
    <row r="92" spans="1:7" ht="15">
      <c r="A92" s="392" t="s">
        <v>621</v>
      </c>
      <c r="B92" s="368" t="s">
        <v>622</v>
      </c>
      <c r="C92" s="365"/>
      <c r="D92" s="202"/>
      <c r="E92" s="365"/>
      <c r="F92" s="365"/>
      <c r="G92" s="202"/>
    </row>
    <row r="93" spans="1:7" ht="15">
      <c r="A93" s="392" t="s">
        <v>623</v>
      </c>
      <c r="B93" s="368" t="s">
        <v>624</v>
      </c>
      <c r="C93" s="365"/>
      <c r="D93" s="202"/>
      <c r="E93" s="365"/>
      <c r="F93" s="365"/>
      <c r="G93" s="202"/>
    </row>
    <row r="94" spans="1:7" ht="15">
      <c r="A94" s="394" t="s">
        <v>625</v>
      </c>
      <c r="B94" s="373" t="s">
        <v>626</v>
      </c>
      <c r="C94" s="365"/>
      <c r="D94" s="202"/>
      <c r="E94" s="365"/>
      <c r="F94" s="365"/>
      <c r="G94" s="202"/>
    </row>
    <row r="95" spans="1:7" ht="15">
      <c r="A95" s="390" t="s">
        <v>627</v>
      </c>
      <c r="B95" s="373" t="s">
        <v>628</v>
      </c>
      <c r="C95" s="371"/>
      <c r="D95" s="202"/>
      <c r="E95" s="365"/>
      <c r="F95" s="365"/>
      <c r="G95" s="202"/>
    </row>
    <row r="96" spans="1:7" ht="15.75">
      <c r="A96" s="397" t="s">
        <v>629</v>
      </c>
      <c r="B96" s="398" t="s">
        <v>630</v>
      </c>
      <c r="C96" s="371">
        <f>SUM(C89:C95)</f>
        <v>109154</v>
      </c>
      <c r="D96" s="80">
        <f>SUM(D73,D78,D83,D84,D86)</f>
        <v>105875</v>
      </c>
      <c r="E96" s="371"/>
      <c r="F96" s="371"/>
      <c r="G96" s="80">
        <f>SUM(G73,G78,G83,G84,G86)</f>
        <v>105875</v>
      </c>
    </row>
    <row r="97" spans="1:7" ht="15.75">
      <c r="A97" s="399" t="s">
        <v>631</v>
      </c>
      <c r="B97" s="400"/>
      <c r="C97" s="371">
        <v>111200</v>
      </c>
      <c r="D97" s="80">
        <f>SUM(D67,D96)</f>
        <v>108074</v>
      </c>
      <c r="E97" s="371"/>
      <c r="F97" s="371"/>
      <c r="G97" s="80">
        <f>SUM(G67,G96)</f>
        <v>108379</v>
      </c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64">
      <selection activeCell="A1" sqref="A1:H97"/>
    </sheetView>
  </sheetViews>
  <sheetFormatPr defaultColWidth="9.140625" defaultRowHeight="15"/>
  <cols>
    <col min="1" max="1" width="92.57421875" style="358" customWidth="1"/>
    <col min="2" max="2" width="9.140625" style="358" customWidth="1"/>
    <col min="3" max="4" width="13.00390625" style="358" customWidth="1"/>
    <col min="5" max="5" width="14.140625" style="358" customWidth="1"/>
    <col min="6" max="6" width="14.00390625" style="358" customWidth="1"/>
    <col min="7" max="7" width="14.421875" style="358" customWidth="1"/>
    <col min="8" max="16384" width="9.140625" style="358" customWidth="1"/>
  </cols>
  <sheetData>
    <row r="1" spans="1:8" ht="24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9" ht="24" customHeight="1">
      <c r="A2" s="612" t="s">
        <v>121</v>
      </c>
      <c r="B2" s="613"/>
      <c r="C2" s="613"/>
      <c r="D2" s="613"/>
      <c r="E2" s="613"/>
      <c r="F2" s="613"/>
      <c r="G2" s="614"/>
      <c r="I2" s="414"/>
    </row>
    <row r="3" ht="18">
      <c r="A3" s="359"/>
    </row>
    <row r="4" spans="1:6" ht="15">
      <c r="A4" s="360" t="s">
        <v>794</v>
      </c>
      <c r="F4" s="198" t="s">
        <v>751</v>
      </c>
    </row>
    <row r="5" spans="1:7" ht="60">
      <c r="A5" s="361" t="s">
        <v>137</v>
      </c>
      <c r="B5" s="362" t="s">
        <v>525</v>
      </c>
      <c r="C5" s="330" t="s">
        <v>633</v>
      </c>
      <c r="D5" s="330" t="s">
        <v>634</v>
      </c>
      <c r="E5" s="330" t="s">
        <v>720</v>
      </c>
      <c r="F5" s="214" t="s">
        <v>725</v>
      </c>
      <c r="G5" s="331" t="s">
        <v>792</v>
      </c>
    </row>
    <row r="6" spans="1:7" ht="15" customHeight="1">
      <c r="A6" s="367" t="s">
        <v>150</v>
      </c>
      <c r="B6" s="372" t="s">
        <v>151</v>
      </c>
      <c r="C6" s="420"/>
      <c r="D6" s="202"/>
      <c r="E6" s="420"/>
      <c r="F6" s="420"/>
      <c r="G6" s="202"/>
    </row>
    <row r="7" spans="1:7" ht="15" customHeight="1">
      <c r="A7" s="368" t="s">
        <v>153</v>
      </c>
      <c r="B7" s="372" t="s">
        <v>154</v>
      </c>
      <c r="C7" s="420"/>
      <c r="D7" s="202"/>
      <c r="E7" s="420"/>
      <c r="F7" s="420"/>
      <c r="G7" s="202"/>
    </row>
    <row r="8" spans="1:7" ht="15" customHeight="1">
      <c r="A8" s="368" t="s">
        <v>726</v>
      </c>
      <c r="B8" s="372" t="s">
        <v>157</v>
      </c>
      <c r="C8" s="420"/>
      <c r="D8" s="202"/>
      <c r="E8" s="420"/>
      <c r="F8" s="420"/>
      <c r="G8" s="202"/>
    </row>
    <row r="9" spans="1:7" ht="15" customHeight="1">
      <c r="A9" s="368" t="s">
        <v>159</v>
      </c>
      <c r="B9" s="372" t="s">
        <v>160</v>
      </c>
      <c r="C9" s="420"/>
      <c r="D9" s="202"/>
      <c r="E9" s="420"/>
      <c r="F9" s="420"/>
      <c r="G9" s="202"/>
    </row>
    <row r="10" spans="1:7" ht="15" customHeight="1">
      <c r="A10" s="368" t="s">
        <v>162</v>
      </c>
      <c r="B10" s="372" t="s">
        <v>163</v>
      </c>
      <c r="C10" s="420"/>
      <c r="D10" s="202"/>
      <c r="E10" s="420"/>
      <c r="F10" s="420"/>
      <c r="G10" s="202"/>
    </row>
    <row r="11" spans="1:7" ht="15" customHeight="1">
      <c r="A11" s="368" t="s">
        <v>165</v>
      </c>
      <c r="B11" s="372" t="s">
        <v>166</v>
      </c>
      <c r="C11" s="420"/>
      <c r="D11" s="202"/>
      <c r="E11" s="420"/>
      <c r="F11" s="420"/>
      <c r="G11" s="202"/>
    </row>
    <row r="12" spans="1:7" ht="15" customHeight="1">
      <c r="A12" s="373" t="s">
        <v>526</v>
      </c>
      <c r="B12" s="415" t="s">
        <v>169</v>
      </c>
      <c r="C12" s="420"/>
      <c r="D12" s="80">
        <f>SUM(D6:D11)</f>
        <v>0</v>
      </c>
      <c r="E12" s="420"/>
      <c r="F12" s="420"/>
      <c r="G12" s="80">
        <f>SUM(G6:G11)</f>
        <v>0</v>
      </c>
    </row>
    <row r="13" spans="1:7" ht="15" customHeight="1">
      <c r="A13" s="368" t="s">
        <v>527</v>
      </c>
      <c r="B13" s="372" t="s">
        <v>528</v>
      </c>
      <c r="C13" s="420"/>
      <c r="D13" s="202"/>
      <c r="E13" s="420"/>
      <c r="F13" s="420"/>
      <c r="G13" s="202"/>
    </row>
    <row r="14" spans="1:7" ht="15" customHeight="1">
      <c r="A14" s="368" t="s">
        <v>529</v>
      </c>
      <c r="B14" s="372" t="s">
        <v>530</v>
      </c>
      <c r="C14" s="420"/>
      <c r="D14" s="202"/>
      <c r="E14" s="420"/>
      <c r="F14" s="420"/>
      <c r="G14" s="202"/>
    </row>
    <row r="15" spans="1:7" ht="15" customHeight="1">
      <c r="A15" s="368" t="s">
        <v>249</v>
      </c>
      <c r="B15" s="372" t="s">
        <v>239</v>
      </c>
      <c r="C15" s="420"/>
      <c r="D15" s="202"/>
      <c r="E15" s="420"/>
      <c r="F15" s="420"/>
      <c r="G15" s="202"/>
    </row>
    <row r="16" spans="1:7" ht="15" customHeight="1">
      <c r="A16" s="368" t="s">
        <v>531</v>
      </c>
      <c r="B16" s="372" t="s">
        <v>250</v>
      </c>
      <c r="C16" s="420"/>
      <c r="D16" s="202"/>
      <c r="E16" s="420"/>
      <c r="F16" s="420"/>
      <c r="G16" s="202"/>
    </row>
    <row r="17" spans="1:7" ht="15" customHeight="1">
      <c r="A17" s="368" t="s">
        <v>532</v>
      </c>
      <c r="B17" s="372" t="s">
        <v>252</v>
      </c>
      <c r="C17" s="420"/>
      <c r="D17" s="202">
        <v>203</v>
      </c>
      <c r="E17" s="365"/>
      <c r="F17" s="365"/>
      <c r="G17" s="202">
        <v>203</v>
      </c>
    </row>
    <row r="18" spans="1:7" ht="15" customHeight="1">
      <c r="A18" s="376" t="s">
        <v>533</v>
      </c>
      <c r="B18" s="385" t="s">
        <v>534</v>
      </c>
      <c r="C18" s="420"/>
      <c r="D18" s="80">
        <f>SUM(D12:D17)</f>
        <v>203</v>
      </c>
      <c r="E18" s="371"/>
      <c r="F18" s="371"/>
      <c r="G18" s="80">
        <f>SUM(G12:G17)</f>
        <v>203</v>
      </c>
    </row>
    <row r="19" spans="1:7" ht="15" customHeight="1">
      <c r="A19" s="368" t="s">
        <v>727</v>
      </c>
      <c r="B19" s="372" t="s">
        <v>728</v>
      </c>
      <c r="C19" s="420"/>
      <c r="D19" s="202"/>
      <c r="E19" s="365"/>
      <c r="F19" s="365"/>
      <c r="G19" s="202"/>
    </row>
    <row r="20" spans="1:7" ht="15" customHeight="1">
      <c r="A20" s="368" t="s">
        <v>729</v>
      </c>
      <c r="B20" s="372" t="s">
        <v>730</v>
      </c>
      <c r="C20" s="420"/>
      <c r="D20" s="202"/>
      <c r="E20" s="365"/>
      <c r="F20" s="365"/>
      <c r="G20" s="202"/>
    </row>
    <row r="21" spans="1:7" ht="15" customHeight="1">
      <c r="A21" s="373" t="s">
        <v>535</v>
      </c>
      <c r="B21" s="415" t="s">
        <v>308</v>
      </c>
      <c r="C21" s="420"/>
      <c r="D21" s="202"/>
      <c r="E21" s="365"/>
      <c r="F21" s="365"/>
      <c r="G21" s="202"/>
    </row>
    <row r="22" spans="1:7" ht="15" customHeight="1">
      <c r="A22" s="368" t="s">
        <v>536</v>
      </c>
      <c r="B22" s="372" t="s">
        <v>537</v>
      </c>
      <c r="C22" s="420"/>
      <c r="D22" s="202"/>
      <c r="E22" s="365"/>
      <c r="F22" s="365"/>
      <c r="G22" s="202"/>
    </row>
    <row r="23" spans="1:7" ht="15" customHeight="1">
      <c r="A23" s="368" t="s">
        <v>538</v>
      </c>
      <c r="B23" s="372" t="s">
        <v>539</v>
      </c>
      <c r="C23" s="420"/>
      <c r="D23" s="202"/>
      <c r="E23" s="365"/>
      <c r="F23" s="365"/>
      <c r="G23" s="202"/>
    </row>
    <row r="24" spans="1:7" ht="15" customHeight="1">
      <c r="A24" s="368" t="s">
        <v>315</v>
      </c>
      <c r="B24" s="372" t="s">
        <v>311</v>
      </c>
      <c r="C24" s="420"/>
      <c r="D24" s="80"/>
      <c r="E24" s="365"/>
      <c r="F24" s="365"/>
      <c r="G24" s="80"/>
    </row>
    <row r="25" spans="1:7" ht="15" customHeight="1">
      <c r="A25" s="368" t="s">
        <v>316</v>
      </c>
      <c r="B25" s="372" t="s">
        <v>317</v>
      </c>
      <c r="C25" s="420"/>
      <c r="D25" s="202"/>
      <c r="E25" s="365"/>
      <c r="F25" s="365"/>
      <c r="G25" s="202"/>
    </row>
    <row r="26" spans="1:7" ht="15" customHeight="1">
      <c r="A26" s="368" t="s">
        <v>731</v>
      </c>
      <c r="B26" s="372" t="s">
        <v>732</v>
      </c>
      <c r="C26" s="420"/>
      <c r="D26" s="202"/>
      <c r="E26" s="365"/>
      <c r="F26" s="365"/>
      <c r="G26" s="202"/>
    </row>
    <row r="27" spans="1:7" ht="15" customHeight="1">
      <c r="A27" s="368" t="s">
        <v>733</v>
      </c>
      <c r="B27" s="372" t="s">
        <v>734</v>
      </c>
      <c r="C27" s="420"/>
      <c r="D27" s="202"/>
      <c r="E27" s="365"/>
      <c r="F27" s="365"/>
      <c r="G27" s="202"/>
    </row>
    <row r="28" spans="1:7" ht="15" customHeight="1">
      <c r="A28" s="368" t="s">
        <v>320</v>
      </c>
      <c r="B28" s="372" t="s">
        <v>321</v>
      </c>
      <c r="C28" s="420"/>
      <c r="D28" s="202"/>
      <c r="E28" s="365"/>
      <c r="F28" s="365"/>
      <c r="G28" s="202"/>
    </row>
    <row r="29" spans="1:7" ht="15" customHeight="1">
      <c r="A29" s="368" t="s">
        <v>735</v>
      </c>
      <c r="B29" s="372" t="s">
        <v>327</v>
      </c>
      <c r="C29" s="420"/>
      <c r="D29" s="202"/>
      <c r="E29" s="365"/>
      <c r="F29" s="365"/>
      <c r="G29" s="202"/>
    </row>
    <row r="30" spans="1:7" ht="15" customHeight="1">
      <c r="A30" s="373" t="s">
        <v>330</v>
      </c>
      <c r="B30" s="415" t="s">
        <v>331</v>
      </c>
      <c r="C30" s="420"/>
      <c r="D30" s="80">
        <f>SUM(D25:D29)</f>
        <v>0</v>
      </c>
      <c r="E30" s="365"/>
      <c r="F30" s="365"/>
      <c r="G30" s="80">
        <f>SUM(G25:G29)</f>
        <v>0</v>
      </c>
    </row>
    <row r="31" spans="1:7" ht="15" customHeight="1">
      <c r="A31" s="368" t="s">
        <v>333</v>
      </c>
      <c r="B31" s="372" t="s">
        <v>332</v>
      </c>
      <c r="C31" s="420"/>
      <c r="D31" s="202"/>
      <c r="E31" s="365"/>
      <c r="F31" s="365"/>
      <c r="G31" s="202"/>
    </row>
    <row r="32" spans="1:7" ht="15" customHeight="1">
      <c r="A32" s="376" t="s">
        <v>540</v>
      </c>
      <c r="B32" s="385" t="s">
        <v>335</v>
      </c>
      <c r="C32" s="420"/>
      <c r="D32" s="80">
        <f>SUM(D31,D30,D24,D21)</f>
        <v>0</v>
      </c>
      <c r="E32" s="365"/>
      <c r="F32" s="365"/>
      <c r="G32" s="80">
        <f>SUM(G31,G30,G24,G21)</f>
        <v>0</v>
      </c>
    </row>
    <row r="33" spans="1:7" ht="15" customHeight="1">
      <c r="A33" s="378" t="s">
        <v>541</v>
      </c>
      <c r="B33" s="372" t="s">
        <v>542</v>
      </c>
      <c r="C33" s="420"/>
      <c r="D33" s="202"/>
      <c r="E33" s="365"/>
      <c r="F33" s="365"/>
      <c r="G33" s="202"/>
    </row>
    <row r="34" spans="1:7" ht="15" customHeight="1">
      <c r="A34" s="378" t="s">
        <v>543</v>
      </c>
      <c r="B34" s="372" t="s">
        <v>544</v>
      </c>
      <c r="C34" s="420">
        <v>500</v>
      </c>
      <c r="D34" s="202">
        <v>516</v>
      </c>
      <c r="E34" s="365"/>
      <c r="F34" s="365"/>
      <c r="G34" s="202">
        <v>516</v>
      </c>
    </row>
    <row r="35" spans="1:7" ht="15" customHeight="1">
      <c r="A35" s="378" t="s">
        <v>545</v>
      </c>
      <c r="B35" s="372" t="s">
        <v>546</v>
      </c>
      <c r="C35" s="420"/>
      <c r="D35" s="202"/>
      <c r="E35" s="365"/>
      <c r="F35" s="365"/>
      <c r="G35" s="202"/>
    </row>
    <row r="36" spans="1:7" ht="15" customHeight="1">
      <c r="A36" s="378" t="s">
        <v>336</v>
      </c>
      <c r="B36" s="372" t="s">
        <v>547</v>
      </c>
      <c r="C36" s="420"/>
      <c r="D36" s="202"/>
      <c r="E36" s="365"/>
      <c r="F36" s="365"/>
      <c r="G36" s="202"/>
    </row>
    <row r="37" spans="1:7" ht="15" customHeight="1">
      <c r="A37" s="378" t="s">
        <v>548</v>
      </c>
      <c r="B37" s="372" t="s">
        <v>549</v>
      </c>
      <c r="C37" s="420"/>
      <c r="D37" s="202"/>
      <c r="E37" s="365"/>
      <c r="F37" s="365"/>
      <c r="G37" s="202"/>
    </row>
    <row r="38" spans="1:7" ht="15" customHeight="1">
      <c r="A38" s="378" t="s">
        <v>550</v>
      </c>
      <c r="B38" s="372" t="s">
        <v>551</v>
      </c>
      <c r="C38" s="420"/>
      <c r="D38" s="202"/>
      <c r="E38" s="365"/>
      <c r="F38" s="365"/>
      <c r="G38" s="202"/>
    </row>
    <row r="39" spans="1:7" ht="15" customHeight="1">
      <c r="A39" s="378" t="s">
        <v>552</v>
      </c>
      <c r="B39" s="372" t="s">
        <v>553</v>
      </c>
      <c r="C39" s="420"/>
      <c r="D39" s="202"/>
      <c r="E39" s="365"/>
      <c r="F39" s="365"/>
      <c r="G39" s="202"/>
    </row>
    <row r="40" spans="1:7" ht="15" customHeight="1">
      <c r="A40" s="378" t="s">
        <v>554</v>
      </c>
      <c r="B40" s="372" t="s">
        <v>555</v>
      </c>
      <c r="C40" s="420"/>
      <c r="D40" s="202"/>
      <c r="E40" s="365"/>
      <c r="F40" s="365"/>
      <c r="G40" s="202"/>
    </row>
    <row r="41" spans="1:7" ht="15" customHeight="1">
      <c r="A41" s="378" t="s">
        <v>556</v>
      </c>
      <c r="B41" s="372" t="s">
        <v>557</v>
      </c>
      <c r="C41" s="420"/>
      <c r="D41" s="202"/>
      <c r="E41" s="365"/>
      <c r="F41" s="365"/>
      <c r="G41" s="202"/>
    </row>
    <row r="42" spans="1:7" ht="15" customHeight="1">
      <c r="A42" s="378" t="s">
        <v>869</v>
      </c>
      <c r="B42" s="372" t="s">
        <v>559</v>
      </c>
      <c r="C42" s="420"/>
      <c r="D42" s="202"/>
      <c r="E42" s="365"/>
      <c r="F42" s="365"/>
      <c r="G42" s="202"/>
    </row>
    <row r="43" spans="1:7" ht="15" customHeight="1">
      <c r="A43" s="378" t="s">
        <v>558</v>
      </c>
      <c r="B43" s="372" t="s">
        <v>870</v>
      </c>
      <c r="C43" s="604"/>
      <c r="D43" s="202">
        <v>250</v>
      </c>
      <c r="E43" s="365"/>
      <c r="F43" s="365"/>
      <c r="G43" s="202">
        <v>250</v>
      </c>
    </row>
    <row r="44" spans="1:7" ht="15" customHeight="1">
      <c r="A44" s="380" t="s">
        <v>560</v>
      </c>
      <c r="B44" s="385" t="s">
        <v>561</v>
      </c>
      <c r="C44" s="604">
        <f>SUM(C33:C43)</f>
        <v>500</v>
      </c>
      <c r="D44" s="80">
        <f>SUM(D33:D43)</f>
        <v>766</v>
      </c>
      <c r="E44" s="365"/>
      <c r="F44" s="365"/>
      <c r="G44" s="80">
        <f>SUM(G33:G43)</f>
        <v>766</v>
      </c>
    </row>
    <row r="45" spans="1:7" ht="15" customHeight="1">
      <c r="A45" s="378" t="s">
        <v>562</v>
      </c>
      <c r="B45" s="372" t="s">
        <v>563</v>
      </c>
      <c r="C45" s="420"/>
      <c r="D45" s="202"/>
      <c r="E45" s="365"/>
      <c r="F45" s="365"/>
      <c r="G45" s="202"/>
    </row>
    <row r="46" spans="1:7" ht="15" customHeight="1">
      <c r="A46" s="368" t="s">
        <v>564</v>
      </c>
      <c r="B46" s="372" t="s">
        <v>262</v>
      </c>
      <c r="C46" s="420"/>
      <c r="D46" s="202"/>
      <c r="E46" s="365"/>
      <c r="F46" s="365"/>
      <c r="G46" s="202"/>
    </row>
    <row r="47" spans="1:7" ht="15" customHeight="1">
      <c r="A47" s="378" t="s">
        <v>565</v>
      </c>
      <c r="B47" s="372" t="s">
        <v>270</v>
      </c>
      <c r="C47" s="420"/>
      <c r="D47" s="202"/>
      <c r="E47" s="365"/>
      <c r="F47" s="365"/>
      <c r="G47" s="202"/>
    </row>
    <row r="48" spans="1:7" ht="15" customHeight="1">
      <c r="A48" s="376" t="s">
        <v>113</v>
      </c>
      <c r="B48" s="385" t="s">
        <v>566</v>
      </c>
      <c r="C48" s="420"/>
      <c r="D48" s="202"/>
      <c r="E48" s="365"/>
      <c r="F48" s="365"/>
      <c r="G48" s="202"/>
    </row>
    <row r="49" spans="1:7" ht="15" customHeight="1">
      <c r="A49" s="383" t="s">
        <v>476</v>
      </c>
      <c r="B49" s="416"/>
      <c r="C49" s="420"/>
      <c r="D49" s="80">
        <f>SUM(D48,D44,D32,D18)</f>
        <v>969</v>
      </c>
      <c r="E49" s="365"/>
      <c r="F49" s="365"/>
      <c r="G49" s="80">
        <f>SUM(G48,G44,G32,G18)</f>
        <v>969</v>
      </c>
    </row>
    <row r="50" spans="1:7" ht="15" customHeight="1">
      <c r="A50" s="368" t="s">
        <v>171</v>
      </c>
      <c r="B50" s="372" t="s">
        <v>172</v>
      </c>
      <c r="C50" s="420"/>
      <c r="D50" s="202"/>
      <c r="E50" s="365"/>
      <c r="F50" s="365"/>
      <c r="G50" s="202"/>
    </row>
    <row r="51" spans="1:7" ht="15" customHeight="1">
      <c r="A51" s="368" t="s">
        <v>567</v>
      </c>
      <c r="B51" s="372" t="s">
        <v>568</v>
      </c>
      <c r="C51" s="420"/>
      <c r="D51" s="202"/>
      <c r="E51" s="365"/>
      <c r="F51" s="365"/>
      <c r="G51" s="202"/>
    </row>
    <row r="52" spans="1:7" ht="15" customHeight="1">
      <c r="A52" s="368" t="s">
        <v>569</v>
      </c>
      <c r="B52" s="372" t="s">
        <v>254</v>
      </c>
      <c r="C52" s="420"/>
      <c r="D52" s="202"/>
      <c r="E52" s="365"/>
      <c r="F52" s="365"/>
      <c r="G52" s="202"/>
    </row>
    <row r="53" spans="1:7" ht="15" customHeight="1">
      <c r="A53" s="368" t="s">
        <v>570</v>
      </c>
      <c r="B53" s="372" t="s">
        <v>257</v>
      </c>
      <c r="C53" s="420"/>
      <c r="D53" s="202"/>
      <c r="E53" s="365"/>
      <c r="F53" s="365"/>
      <c r="G53" s="202"/>
    </row>
    <row r="54" spans="1:7" ht="15" customHeight="1">
      <c r="A54" s="368" t="s">
        <v>260</v>
      </c>
      <c r="B54" s="372" t="s">
        <v>259</v>
      </c>
      <c r="C54" s="420"/>
      <c r="D54" s="202"/>
      <c r="E54" s="365"/>
      <c r="F54" s="365"/>
      <c r="G54" s="202"/>
    </row>
    <row r="55" spans="1:7" ht="15" customHeight="1">
      <c r="A55" s="376" t="s">
        <v>114</v>
      </c>
      <c r="B55" s="385" t="s">
        <v>571</v>
      </c>
      <c r="C55" s="420"/>
      <c r="D55" s="80">
        <f>SUM(D50:D54)</f>
        <v>0</v>
      </c>
      <c r="E55" s="365"/>
      <c r="F55" s="365"/>
      <c r="G55" s="80">
        <f>SUM(G50:G54)</f>
        <v>0</v>
      </c>
    </row>
    <row r="56" spans="1:7" ht="15" customHeight="1">
      <c r="A56" s="378" t="s">
        <v>572</v>
      </c>
      <c r="B56" s="372" t="s">
        <v>573</v>
      </c>
      <c r="C56" s="420"/>
      <c r="D56" s="202"/>
      <c r="E56" s="365"/>
      <c r="F56" s="365"/>
      <c r="G56" s="202"/>
    </row>
    <row r="57" spans="1:7" ht="15" customHeight="1">
      <c r="A57" s="378" t="s">
        <v>574</v>
      </c>
      <c r="B57" s="372" t="s">
        <v>575</v>
      </c>
      <c r="C57" s="420"/>
      <c r="D57" s="202"/>
      <c r="E57" s="365"/>
      <c r="F57" s="365"/>
      <c r="G57" s="202"/>
    </row>
    <row r="58" spans="1:7" ht="15" customHeight="1">
      <c r="A58" s="378" t="s">
        <v>576</v>
      </c>
      <c r="B58" s="372" t="s">
        <v>577</v>
      </c>
      <c r="C58" s="420"/>
      <c r="D58" s="202"/>
      <c r="E58" s="365"/>
      <c r="F58" s="365"/>
      <c r="G58" s="202"/>
    </row>
    <row r="59" spans="1:7" ht="15" customHeight="1">
      <c r="A59" s="378" t="s">
        <v>578</v>
      </c>
      <c r="B59" s="372" t="s">
        <v>579</v>
      </c>
      <c r="C59" s="420"/>
      <c r="D59" s="202"/>
      <c r="E59" s="365"/>
      <c r="F59" s="365"/>
      <c r="G59" s="202"/>
    </row>
    <row r="60" spans="1:7" ht="15" customHeight="1">
      <c r="A60" s="378" t="s">
        <v>580</v>
      </c>
      <c r="B60" s="372" t="s">
        <v>581</v>
      </c>
      <c r="C60" s="420"/>
      <c r="D60" s="202"/>
      <c r="E60" s="365"/>
      <c r="F60" s="365"/>
      <c r="G60" s="202"/>
    </row>
    <row r="61" spans="1:7" ht="15" customHeight="1">
      <c r="A61" s="376" t="s">
        <v>582</v>
      </c>
      <c r="B61" s="385" t="s">
        <v>583</v>
      </c>
      <c r="C61" s="420"/>
      <c r="D61" s="80">
        <f>SUM(D56:D60)</f>
        <v>0</v>
      </c>
      <c r="E61" s="365"/>
      <c r="F61" s="365"/>
      <c r="G61" s="80">
        <f>SUM(G56:G60)</f>
        <v>0</v>
      </c>
    </row>
    <row r="62" spans="1:7" ht="15" customHeight="1">
      <c r="A62" s="378" t="s">
        <v>584</v>
      </c>
      <c r="B62" s="372" t="s">
        <v>585</v>
      </c>
      <c r="C62" s="420"/>
      <c r="D62" s="202"/>
      <c r="E62" s="365"/>
      <c r="F62" s="365"/>
      <c r="G62" s="202"/>
    </row>
    <row r="63" spans="1:7" ht="15" customHeight="1">
      <c r="A63" s="368" t="s">
        <v>586</v>
      </c>
      <c r="B63" s="372" t="s">
        <v>272</v>
      </c>
      <c r="C63" s="420"/>
      <c r="D63" s="202"/>
      <c r="E63" s="365"/>
      <c r="F63" s="365"/>
      <c r="G63" s="202"/>
    </row>
    <row r="64" spans="1:7" ht="15" customHeight="1">
      <c r="A64" s="378" t="s">
        <v>587</v>
      </c>
      <c r="B64" s="372" t="s">
        <v>273</v>
      </c>
      <c r="C64" s="420"/>
      <c r="D64" s="202"/>
      <c r="E64" s="365"/>
      <c r="F64" s="365"/>
      <c r="G64" s="202"/>
    </row>
    <row r="65" spans="1:7" ht="15" customHeight="1">
      <c r="A65" s="376" t="s">
        <v>116</v>
      </c>
      <c r="B65" s="385" t="s">
        <v>588</v>
      </c>
      <c r="C65" s="420"/>
      <c r="D65" s="80">
        <f>SUM(D62:D64)</f>
        <v>0</v>
      </c>
      <c r="E65" s="365"/>
      <c r="F65" s="365"/>
      <c r="G65" s="80">
        <f>SUM(G62:G64)</f>
        <v>0</v>
      </c>
    </row>
    <row r="66" spans="1:7" ht="15" customHeight="1">
      <c r="A66" s="383" t="s">
        <v>489</v>
      </c>
      <c r="B66" s="416"/>
      <c r="C66" s="604"/>
      <c r="D66" s="80">
        <f>SUM(D55,D61,D65)</f>
        <v>0</v>
      </c>
      <c r="E66" s="365"/>
      <c r="F66" s="365"/>
      <c r="G66" s="80">
        <f>SUM(G55,G61,G65)</f>
        <v>0</v>
      </c>
    </row>
    <row r="67" spans="1:7" ht="15.75">
      <c r="A67" s="417" t="s">
        <v>589</v>
      </c>
      <c r="B67" s="386" t="s">
        <v>590</v>
      </c>
      <c r="C67" s="604">
        <v>500</v>
      </c>
      <c r="D67" s="80">
        <f>SUM(D66,D49)</f>
        <v>969</v>
      </c>
      <c r="E67" s="365"/>
      <c r="F67" s="365"/>
      <c r="G67" s="80">
        <f>SUM(G66,G49)</f>
        <v>969</v>
      </c>
    </row>
    <row r="68" spans="1:7" ht="15.75">
      <c r="A68" s="418" t="s">
        <v>591</v>
      </c>
      <c r="B68" s="419"/>
      <c r="C68" s="420">
        <v>22100</v>
      </c>
      <c r="D68" s="202"/>
      <c r="E68" s="365"/>
      <c r="F68" s="365"/>
      <c r="G68" s="202"/>
    </row>
    <row r="69" spans="1:7" ht="15.75">
      <c r="A69" s="418" t="s">
        <v>592</v>
      </c>
      <c r="B69" s="419"/>
      <c r="C69" s="420"/>
      <c r="D69" s="202"/>
      <c r="E69" s="365"/>
      <c r="F69" s="365"/>
      <c r="G69" s="202"/>
    </row>
    <row r="70" spans="1:7" ht="15">
      <c r="A70" s="392" t="s">
        <v>736</v>
      </c>
      <c r="B70" s="368" t="s">
        <v>737</v>
      </c>
      <c r="C70" s="420"/>
      <c r="D70" s="202"/>
      <c r="E70" s="365"/>
      <c r="F70" s="365"/>
      <c r="G70" s="202"/>
    </row>
    <row r="71" spans="1:7" ht="15">
      <c r="A71" s="378" t="s">
        <v>738</v>
      </c>
      <c r="B71" s="368" t="s">
        <v>739</v>
      </c>
      <c r="C71" s="420"/>
      <c r="D71" s="202"/>
      <c r="E71" s="365"/>
      <c r="F71" s="365"/>
      <c r="G71" s="202"/>
    </row>
    <row r="72" spans="1:7" ht="15">
      <c r="A72" s="392" t="s">
        <v>740</v>
      </c>
      <c r="B72" s="368" t="s">
        <v>741</v>
      </c>
      <c r="C72" s="420"/>
      <c r="D72" s="202"/>
      <c r="E72" s="365"/>
      <c r="F72" s="365"/>
      <c r="G72" s="202"/>
    </row>
    <row r="73" spans="1:7" ht="15">
      <c r="A73" s="390" t="s">
        <v>593</v>
      </c>
      <c r="B73" s="373" t="s">
        <v>594</v>
      </c>
      <c r="C73" s="420"/>
      <c r="D73" s="80">
        <f>SUM(D70:D72)</f>
        <v>0</v>
      </c>
      <c r="E73" s="365"/>
      <c r="F73" s="365"/>
      <c r="G73" s="80">
        <f>SUM(G70:G72)</f>
        <v>0</v>
      </c>
    </row>
    <row r="74" spans="1:7" ht="15">
      <c r="A74" s="378" t="s">
        <v>742</v>
      </c>
      <c r="B74" s="368" t="s">
        <v>743</v>
      </c>
      <c r="C74" s="420"/>
      <c r="D74" s="202"/>
      <c r="E74" s="365"/>
      <c r="F74" s="365"/>
      <c r="G74" s="202"/>
    </row>
    <row r="75" spans="1:7" ht="15">
      <c r="A75" s="392" t="s">
        <v>744</v>
      </c>
      <c r="B75" s="368" t="s">
        <v>745</v>
      </c>
      <c r="C75" s="420"/>
      <c r="D75" s="202"/>
      <c r="E75" s="365"/>
      <c r="F75" s="365"/>
      <c r="G75" s="202"/>
    </row>
    <row r="76" spans="1:7" ht="15">
      <c r="A76" s="378" t="s">
        <v>746</v>
      </c>
      <c r="B76" s="368" t="s">
        <v>747</v>
      </c>
      <c r="C76" s="420"/>
      <c r="D76" s="202"/>
      <c r="E76" s="365"/>
      <c r="F76" s="365"/>
      <c r="G76" s="202"/>
    </row>
    <row r="77" spans="1:7" ht="15">
      <c r="A77" s="392" t="s">
        <v>748</v>
      </c>
      <c r="B77" s="368" t="s">
        <v>749</v>
      </c>
      <c r="C77" s="420"/>
      <c r="D77" s="202"/>
      <c r="E77" s="365"/>
      <c r="F77" s="365"/>
      <c r="G77" s="202"/>
    </row>
    <row r="78" spans="1:7" ht="15">
      <c r="A78" s="394" t="s">
        <v>595</v>
      </c>
      <c r="B78" s="373" t="s">
        <v>596</v>
      </c>
      <c r="C78" s="420"/>
      <c r="D78" s="80">
        <f>SUM(D74:D77)</f>
        <v>0</v>
      </c>
      <c r="E78" s="365"/>
      <c r="F78" s="365"/>
      <c r="G78" s="80">
        <f>SUM(G74:G77)</f>
        <v>0</v>
      </c>
    </row>
    <row r="79" spans="1:7" ht="15">
      <c r="A79" s="368" t="s">
        <v>597</v>
      </c>
      <c r="B79" s="368" t="s">
        <v>598</v>
      </c>
      <c r="C79" s="420">
        <v>79</v>
      </c>
      <c r="D79" s="202">
        <v>79</v>
      </c>
      <c r="E79" s="365"/>
      <c r="F79" s="365"/>
      <c r="G79" s="202">
        <v>79</v>
      </c>
    </row>
    <row r="80" spans="1:7" ht="15">
      <c r="A80" s="368" t="s">
        <v>599</v>
      </c>
      <c r="B80" s="368" t="s">
        <v>598</v>
      </c>
      <c r="C80" s="420"/>
      <c r="D80" s="202"/>
      <c r="E80" s="365"/>
      <c r="F80" s="365"/>
      <c r="G80" s="202"/>
    </row>
    <row r="81" spans="1:7" ht="15">
      <c r="A81" s="368" t="s">
        <v>600</v>
      </c>
      <c r="B81" s="368" t="s">
        <v>601</v>
      </c>
      <c r="C81" s="420"/>
      <c r="D81" s="202"/>
      <c r="E81" s="365"/>
      <c r="F81" s="365"/>
      <c r="G81" s="202"/>
    </row>
    <row r="82" spans="1:7" ht="15">
      <c r="A82" s="368" t="s">
        <v>602</v>
      </c>
      <c r="B82" s="368" t="s">
        <v>601</v>
      </c>
      <c r="C82" s="604"/>
      <c r="D82" s="202"/>
      <c r="E82" s="365"/>
      <c r="F82" s="365"/>
      <c r="G82" s="202"/>
    </row>
    <row r="83" spans="1:7" ht="15">
      <c r="A83" s="373" t="s">
        <v>603</v>
      </c>
      <c r="B83" s="373" t="s">
        <v>604</v>
      </c>
      <c r="C83" s="604">
        <f>SUM(C79:C82)</f>
        <v>79</v>
      </c>
      <c r="D83" s="80">
        <f>SUM(D79:D82)</f>
        <v>79</v>
      </c>
      <c r="E83" s="365"/>
      <c r="F83" s="365"/>
      <c r="G83" s="80">
        <f>SUM(G79:G82)</f>
        <v>79</v>
      </c>
    </row>
    <row r="84" spans="1:7" ht="15">
      <c r="A84" s="392" t="s">
        <v>605</v>
      </c>
      <c r="B84" s="368" t="s">
        <v>606</v>
      </c>
      <c r="C84" s="420"/>
      <c r="D84" s="202"/>
      <c r="E84" s="365"/>
      <c r="F84" s="365"/>
      <c r="G84" s="202"/>
    </row>
    <row r="85" spans="1:7" ht="15">
      <c r="A85" s="392" t="s">
        <v>607</v>
      </c>
      <c r="B85" s="368" t="s">
        <v>608</v>
      </c>
      <c r="C85" s="420"/>
      <c r="D85" s="202"/>
      <c r="E85" s="365"/>
      <c r="F85" s="365"/>
      <c r="G85" s="202"/>
    </row>
    <row r="86" spans="1:7" ht="15">
      <c r="A86" s="392" t="s">
        <v>609</v>
      </c>
      <c r="B86" s="368" t="s">
        <v>610</v>
      </c>
      <c r="C86" s="420">
        <v>22021</v>
      </c>
      <c r="D86" s="202">
        <v>23589</v>
      </c>
      <c r="E86" s="365"/>
      <c r="F86" s="365"/>
      <c r="G86" s="202">
        <v>23589</v>
      </c>
    </row>
    <row r="87" spans="1:7" ht="15">
      <c r="A87" s="392" t="s">
        <v>611</v>
      </c>
      <c r="B87" s="368" t="s">
        <v>612</v>
      </c>
      <c r="C87" s="420"/>
      <c r="D87" s="202"/>
      <c r="E87" s="365"/>
      <c r="F87" s="365"/>
      <c r="G87" s="202"/>
    </row>
    <row r="88" spans="1:7" ht="15">
      <c r="A88" s="378" t="s">
        <v>613</v>
      </c>
      <c r="B88" s="368" t="s">
        <v>614</v>
      </c>
      <c r="C88" s="604"/>
      <c r="D88" s="202"/>
      <c r="E88" s="365"/>
      <c r="F88" s="365"/>
      <c r="G88" s="202"/>
    </row>
    <row r="89" spans="1:7" ht="15">
      <c r="A89" s="390" t="s">
        <v>615</v>
      </c>
      <c r="B89" s="373" t="s">
        <v>616</v>
      </c>
      <c r="C89" s="604">
        <f>SUM(C83:C88)</f>
        <v>22100</v>
      </c>
      <c r="D89" s="80">
        <f>SUM(D83:D88)</f>
        <v>23668</v>
      </c>
      <c r="E89" s="365"/>
      <c r="F89" s="365"/>
      <c r="G89" s="80">
        <f>SUM(G83:G88)</f>
        <v>23668</v>
      </c>
    </row>
    <row r="90" spans="1:7" ht="15">
      <c r="A90" s="378" t="s">
        <v>617</v>
      </c>
      <c r="B90" s="368" t="s">
        <v>618</v>
      </c>
      <c r="C90" s="420"/>
      <c r="D90" s="202"/>
      <c r="E90" s="365"/>
      <c r="F90" s="365"/>
      <c r="G90" s="202"/>
    </row>
    <row r="91" spans="1:7" ht="15">
      <c r="A91" s="378" t="s">
        <v>619</v>
      </c>
      <c r="B91" s="368" t="s">
        <v>620</v>
      </c>
      <c r="C91" s="420"/>
      <c r="D91" s="202"/>
      <c r="E91" s="365"/>
      <c r="F91" s="365"/>
      <c r="G91" s="202"/>
    </row>
    <row r="92" spans="1:7" ht="15">
      <c r="A92" s="392" t="s">
        <v>621</v>
      </c>
      <c r="B92" s="368" t="s">
        <v>622</v>
      </c>
      <c r="C92" s="420"/>
      <c r="D92" s="202"/>
      <c r="E92" s="365"/>
      <c r="F92" s="365"/>
      <c r="G92" s="202"/>
    </row>
    <row r="93" spans="1:7" ht="15">
      <c r="A93" s="392" t="s">
        <v>623</v>
      </c>
      <c r="B93" s="368" t="s">
        <v>624</v>
      </c>
      <c r="C93" s="420"/>
      <c r="D93" s="202"/>
      <c r="E93" s="365"/>
      <c r="F93" s="365"/>
      <c r="G93" s="202"/>
    </row>
    <row r="94" spans="1:7" ht="15">
      <c r="A94" s="394" t="s">
        <v>625</v>
      </c>
      <c r="B94" s="373" t="s">
        <v>626</v>
      </c>
      <c r="C94" s="420"/>
      <c r="D94" s="202"/>
      <c r="E94" s="365"/>
      <c r="F94" s="365"/>
      <c r="G94" s="202"/>
    </row>
    <row r="95" spans="1:7" ht="15">
      <c r="A95" s="390" t="s">
        <v>627</v>
      </c>
      <c r="B95" s="373" t="s">
        <v>628</v>
      </c>
      <c r="C95" s="604"/>
      <c r="D95" s="202"/>
      <c r="E95" s="365"/>
      <c r="F95" s="365"/>
      <c r="G95" s="202"/>
    </row>
    <row r="96" spans="1:7" ht="15.75">
      <c r="A96" s="397" t="s">
        <v>629</v>
      </c>
      <c r="B96" s="398" t="s">
        <v>630</v>
      </c>
      <c r="C96" s="604">
        <f>SUM(C89:C95)</f>
        <v>22100</v>
      </c>
      <c r="D96" s="80">
        <f>SUM(D73,D78,D83,D84,D86)</f>
        <v>23668</v>
      </c>
      <c r="E96" s="365"/>
      <c r="F96" s="365"/>
      <c r="G96" s="80">
        <f>SUM(G73,G78,G83,G84,G86)</f>
        <v>23668</v>
      </c>
    </row>
    <row r="97" spans="1:7" ht="15.75">
      <c r="A97" s="399" t="s">
        <v>631</v>
      </c>
      <c r="B97" s="400"/>
      <c r="C97" s="371">
        <v>22600</v>
      </c>
      <c r="D97" s="80">
        <f>SUM(D67,D96)</f>
        <v>24637</v>
      </c>
      <c r="E97" s="365"/>
      <c r="F97" s="365"/>
      <c r="G97" s="80">
        <f>SUM(G67,G96)</f>
        <v>24637</v>
      </c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64">
      <selection activeCell="E99" sqref="E99"/>
    </sheetView>
  </sheetViews>
  <sheetFormatPr defaultColWidth="9.140625" defaultRowHeight="15"/>
  <cols>
    <col min="1" max="1" width="92.57421875" style="358" customWidth="1"/>
    <col min="2" max="2" width="9.140625" style="358" customWidth="1"/>
    <col min="3" max="4" width="13.00390625" style="358" customWidth="1"/>
    <col min="5" max="5" width="14.140625" style="358" customWidth="1"/>
    <col min="6" max="6" width="13.28125" style="358" customWidth="1"/>
    <col min="7" max="7" width="14.57421875" style="358" customWidth="1"/>
    <col min="8" max="16384" width="9.140625" style="358" customWidth="1"/>
  </cols>
  <sheetData>
    <row r="1" spans="1:8" ht="24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9" ht="24" customHeight="1">
      <c r="A2" s="612" t="s">
        <v>121</v>
      </c>
      <c r="B2" s="613"/>
      <c r="C2" s="613"/>
      <c r="D2" s="613"/>
      <c r="E2" s="613"/>
      <c r="F2" s="613"/>
      <c r="G2" s="614"/>
      <c r="I2" s="414"/>
    </row>
    <row r="3" ht="18">
      <c r="A3" s="359"/>
    </row>
    <row r="4" spans="1:6" ht="15">
      <c r="A4" s="360" t="s">
        <v>795</v>
      </c>
      <c r="F4" s="198" t="s">
        <v>752</v>
      </c>
    </row>
    <row r="5" spans="1:7" ht="60">
      <c r="A5" s="361" t="s">
        <v>137</v>
      </c>
      <c r="B5" s="362" t="s">
        <v>525</v>
      </c>
      <c r="C5" s="330" t="s">
        <v>633</v>
      </c>
      <c r="D5" s="330" t="s">
        <v>634</v>
      </c>
      <c r="E5" s="330" t="s">
        <v>720</v>
      </c>
      <c r="F5" s="214" t="s">
        <v>725</v>
      </c>
      <c r="G5" s="331" t="s">
        <v>792</v>
      </c>
    </row>
    <row r="6" spans="1:7" ht="15" customHeight="1">
      <c r="A6" s="367" t="s">
        <v>150</v>
      </c>
      <c r="B6" s="372" t="s">
        <v>151</v>
      </c>
      <c r="C6" s="365"/>
      <c r="D6" s="202"/>
      <c r="E6" s="365"/>
      <c r="F6" s="365"/>
      <c r="G6" s="202"/>
    </row>
    <row r="7" spans="1:7" ht="15" customHeight="1">
      <c r="A7" s="368" t="s">
        <v>153</v>
      </c>
      <c r="B7" s="372" t="s">
        <v>154</v>
      </c>
      <c r="C7" s="365"/>
      <c r="D7" s="202"/>
      <c r="E7" s="365"/>
      <c r="F7" s="365"/>
      <c r="G7" s="202"/>
    </row>
    <row r="8" spans="1:7" ht="15" customHeight="1">
      <c r="A8" s="368" t="s">
        <v>726</v>
      </c>
      <c r="B8" s="372" t="s">
        <v>157</v>
      </c>
      <c r="C8" s="365"/>
      <c r="D8" s="202"/>
      <c r="E8" s="365"/>
      <c r="F8" s="365"/>
      <c r="G8" s="202"/>
    </row>
    <row r="9" spans="1:7" ht="15" customHeight="1">
      <c r="A9" s="368" t="s">
        <v>159</v>
      </c>
      <c r="B9" s="372" t="s">
        <v>160</v>
      </c>
      <c r="C9" s="365"/>
      <c r="D9" s="202"/>
      <c r="E9" s="365"/>
      <c r="F9" s="365"/>
      <c r="G9" s="202"/>
    </row>
    <row r="10" spans="1:7" ht="15" customHeight="1">
      <c r="A10" s="368" t="s">
        <v>162</v>
      </c>
      <c r="B10" s="372" t="s">
        <v>163</v>
      </c>
      <c r="C10" s="365"/>
      <c r="D10" s="202"/>
      <c r="E10" s="365"/>
      <c r="F10" s="365"/>
      <c r="G10" s="202"/>
    </row>
    <row r="11" spans="1:7" ht="15" customHeight="1">
      <c r="A11" s="368" t="s">
        <v>165</v>
      </c>
      <c r="B11" s="372" t="s">
        <v>166</v>
      </c>
      <c r="C11" s="365"/>
      <c r="D11" s="202"/>
      <c r="E11" s="365"/>
      <c r="F11" s="365"/>
      <c r="G11" s="202"/>
    </row>
    <row r="12" spans="1:7" ht="15" customHeight="1">
      <c r="A12" s="373" t="s">
        <v>526</v>
      </c>
      <c r="B12" s="415" t="s">
        <v>169</v>
      </c>
      <c r="C12" s="365"/>
      <c r="D12" s="80">
        <f>SUM(D6:D11)</f>
        <v>0</v>
      </c>
      <c r="E12" s="365"/>
      <c r="F12" s="365"/>
      <c r="G12" s="80">
        <f>SUM(G6:G11)</f>
        <v>0</v>
      </c>
    </row>
    <row r="13" spans="1:7" ht="15" customHeight="1">
      <c r="A13" s="368" t="s">
        <v>527</v>
      </c>
      <c r="B13" s="372" t="s">
        <v>528</v>
      </c>
      <c r="C13" s="365"/>
      <c r="D13" s="202"/>
      <c r="E13" s="365"/>
      <c r="F13" s="365"/>
      <c r="G13" s="202"/>
    </row>
    <row r="14" spans="1:7" ht="15" customHeight="1">
      <c r="A14" s="368" t="s">
        <v>529</v>
      </c>
      <c r="B14" s="372" t="s">
        <v>530</v>
      </c>
      <c r="C14" s="365"/>
      <c r="D14" s="202"/>
      <c r="E14" s="365"/>
      <c r="F14" s="365"/>
      <c r="G14" s="202"/>
    </row>
    <row r="15" spans="1:7" ht="15" customHeight="1">
      <c r="A15" s="368" t="s">
        <v>249</v>
      </c>
      <c r="B15" s="372" t="s">
        <v>239</v>
      </c>
      <c r="C15" s="365"/>
      <c r="D15" s="202"/>
      <c r="E15" s="365"/>
      <c r="F15" s="365"/>
      <c r="G15" s="202"/>
    </row>
    <row r="16" spans="1:7" ht="15" customHeight="1">
      <c r="A16" s="368" t="s">
        <v>531</v>
      </c>
      <c r="B16" s="372" t="s">
        <v>250</v>
      </c>
      <c r="C16" s="365"/>
      <c r="D16" s="202"/>
      <c r="E16" s="365"/>
      <c r="F16" s="365"/>
      <c r="G16" s="202"/>
    </row>
    <row r="17" spans="1:7" ht="15" customHeight="1">
      <c r="A17" s="368" t="s">
        <v>532</v>
      </c>
      <c r="B17" s="372" t="s">
        <v>252</v>
      </c>
      <c r="C17" s="365"/>
      <c r="D17" s="202">
        <v>7862</v>
      </c>
      <c r="E17" s="365"/>
      <c r="F17" s="365"/>
      <c r="G17" s="202">
        <v>7862</v>
      </c>
    </row>
    <row r="18" spans="1:7" ht="15" customHeight="1">
      <c r="A18" s="376" t="s">
        <v>533</v>
      </c>
      <c r="B18" s="385" t="s">
        <v>534</v>
      </c>
      <c r="C18" s="365"/>
      <c r="D18" s="80">
        <f>SUM(D12:D17)</f>
        <v>7862</v>
      </c>
      <c r="E18" s="371"/>
      <c r="F18" s="371"/>
      <c r="G18" s="80">
        <f>SUM(G12:G17)</f>
        <v>7862</v>
      </c>
    </row>
    <row r="19" spans="1:7" ht="15" customHeight="1">
      <c r="A19" s="368" t="s">
        <v>727</v>
      </c>
      <c r="B19" s="372" t="s">
        <v>728</v>
      </c>
      <c r="C19" s="365"/>
      <c r="D19" s="202"/>
      <c r="E19" s="365"/>
      <c r="F19" s="365"/>
      <c r="G19" s="202"/>
    </row>
    <row r="20" spans="1:7" ht="15" customHeight="1">
      <c r="A20" s="368" t="s">
        <v>729</v>
      </c>
      <c r="B20" s="372" t="s">
        <v>730</v>
      </c>
      <c r="C20" s="365"/>
      <c r="D20" s="202"/>
      <c r="E20" s="365"/>
      <c r="F20" s="365"/>
      <c r="G20" s="202"/>
    </row>
    <row r="21" spans="1:7" ht="15" customHeight="1">
      <c r="A21" s="373" t="s">
        <v>535</v>
      </c>
      <c r="B21" s="415" t="s">
        <v>308</v>
      </c>
      <c r="C21" s="365"/>
      <c r="D21" s="202"/>
      <c r="E21" s="365"/>
      <c r="F21" s="365"/>
      <c r="G21" s="202"/>
    </row>
    <row r="22" spans="1:7" ht="15" customHeight="1">
      <c r="A22" s="368" t="s">
        <v>536</v>
      </c>
      <c r="B22" s="372" t="s">
        <v>537</v>
      </c>
      <c r="C22" s="365"/>
      <c r="D22" s="202"/>
      <c r="E22" s="365"/>
      <c r="F22" s="365"/>
      <c r="G22" s="202"/>
    </row>
    <row r="23" spans="1:7" ht="15" customHeight="1">
      <c r="A23" s="368" t="s">
        <v>538</v>
      </c>
      <c r="B23" s="372" t="s">
        <v>539</v>
      </c>
      <c r="C23" s="365"/>
      <c r="D23" s="202"/>
      <c r="E23" s="365"/>
      <c r="F23" s="365"/>
      <c r="G23" s="202"/>
    </row>
    <row r="24" spans="1:7" ht="15" customHeight="1">
      <c r="A24" s="368" t="s">
        <v>315</v>
      </c>
      <c r="B24" s="372" t="s">
        <v>311</v>
      </c>
      <c r="C24" s="365"/>
      <c r="D24" s="80"/>
      <c r="E24" s="365"/>
      <c r="F24" s="365"/>
      <c r="G24" s="80"/>
    </row>
    <row r="25" spans="1:7" ht="15" customHeight="1">
      <c r="A25" s="368" t="s">
        <v>316</v>
      </c>
      <c r="B25" s="372" t="s">
        <v>317</v>
      </c>
      <c r="C25" s="365"/>
      <c r="D25" s="202"/>
      <c r="E25" s="365"/>
      <c r="F25" s="365"/>
      <c r="G25" s="202"/>
    </row>
    <row r="26" spans="1:7" ht="15" customHeight="1">
      <c r="A26" s="368" t="s">
        <v>731</v>
      </c>
      <c r="B26" s="372" t="s">
        <v>732</v>
      </c>
      <c r="C26" s="365"/>
      <c r="D26" s="202"/>
      <c r="E26" s="365"/>
      <c r="F26" s="365"/>
      <c r="G26" s="202"/>
    </row>
    <row r="27" spans="1:7" ht="15" customHeight="1">
      <c r="A27" s="368" t="s">
        <v>733</v>
      </c>
      <c r="B27" s="372" t="s">
        <v>734</v>
      </c>
      <c r="C27" s="365"/>
      <c r="D27" s="202"/>
      <c r="E27" s="365"/>
      <c r="F27" s="365"/>
      <c r="G27" s="202"/>
    </row>
    <row r="28" spans="1:7" ht="15" customHeight="1">
      <c r="A28" s="368" t="s">
        <v>320</v>
      </c>
      <c r="B28" s="372" t="s">
        <v>321</v>
      </c>
      <c r="C28" s="365"/>
      <c r="D28" s="202"/>
      <c r="E28" s="365"/>
      <c r="F28" s="365"/>
      <c r="G28" s="202"/>
    </row>
    <row r="29" spans="1:7" ht="15" customHeight="1">
      <c r="A29" s="368" t="s">
        <v>735</v>
      </c>
      <c r="B29" s="372" t="s">
        <v>327</v>
      </c>
      <c r="C29" s="365"/>
      <c r="D29" s="202"/>
      <c r="E29" s="365"/>
      <c r="F29" s="365"/>
      <c r="G29" s="202"/>
    </row>
    <row r="30" spans="1:7" ht="15" customHeight="1">
      <c r="A30" s="373" t="s">
        <v>330</v>
      </c>
      <c r="B30" s="415" t="s">
        <v>331</v>
      </c>
      <c r="C30" s="365"/>
      <c r="D30" s="80">
        <f>SUM(D25:D29)</f>
        <v>0</v>
      </c>
      <c r="E30" s="365"/>
      <c r="F30" s="365"/>
      <c r="G30" s="80">
        <f>SUM(G25:G29)</f>
        <v>0</v>
      </c>
    </row>
    <row r="31" spans="1:7" ht="15" customHeight="1">
      <c r="A31" s="368" t="s">
        <v>333</v>
      </c>
      <c r="B31" s="372" t="s">
        <v>332</v>
      </c>
      <c r="C31" s="365"/>
      <c r="D31" s="202"/>
      <c r="E31" s="365"/>
      <c r="F31" s="365"/>
      <c r="G31" s="202"/>
    </row>
    <row r="32" spans="1:7" ht="15" customHeight="1">
      <c r="A32" s="376" t="s">
        <v>540</v>
      </c>
      <c r="B32" s="385" t="s">
        <v>335</v>
      </c>
      <c r="C32" s="365"/>
      <c r="D32" s="80">
        <f>SUM(D31,D30,D24,D21)</f>
        <v>0</v>
      </c>
      <c r="E32" s="365"/>
      <c r="F32" s="365"/>
      <c r="G32" s="80">
        <f>SUM(G31,G30,G24,G21)</f>
        <v>0</v>
      </c>
    </row>
    <row r="33" spans="1:7" ht="15" customHeight="1">
      <c r="A33" s="378" t="s">
        <v>541</v>
      </c>
      <c r="B33" s="372" t="s">
        <v>542</v>
      </c>
      <c r="C33" s="365"/>
      <c r="D33" s="202"/>
      <c r="E33" s="365"/>
      <c r="F33" s="365"/>
      <c r="G33" s="202"/>
    </row>
    <row r="34" spans="1:7" ht="15" customHeight="1">
      <c r="A34" s="378" t="s">
        <v>543</v>
      </c>
      <c r="B34" s="372" t="s">
        <v>544</v>
      </c>
      <c r="C34" s="365">
        <v>7700</v>
      </c>
      <c r="D34" s="202">
        <v>6975</v>
      </c>
      <c r="E34" s="365"/>
      <c r="F34" s="365"/>
      <c r="G34" s="202">
        <v>6975</v>
      </c>
    </row>
    <row r="35" spans="1:7" ht="15" customHeight="1">
      <c r="A35" s="378" t="s">
        <v>545</v>
      </c>
      <c r="B35" s="372" t="s">
        <v>546</v>
      </c>
      <c r="C35" s="365"/>
      <c r="D35" s="202"/>
      <c r="E35" s="365"/>
      <c r="F35" s="365"/>
      <c r="G35" s="202"/>
    </row>
    <row r="36" spans="1:7" ht="15" customHeight="1">
      <c r="A36" s="378" t="s">
        <v>336</v>
      </c>
      <c r="B36" s="372" t="s">
        <v>547</v>
      </c>
      <c r="C36" s="365"/>
      <c r="D36" s="202"/>
      <c r="E36" s="365"/>
      <c r="F36" s="365"/>
      <c r="G36" s="202"/>
    </row>
    <row r="37" spans="1:7" ht="15" customHeight="1">
      <c r="A37" s="378" t="s">
        <v>548</v>
      </c>
      <c r="B37" s="372" t="s">
        <v>549</v>
      </c>
      <c r="C37" s="365"/>
      <c r="D37" s="202"/>
      <c r="E37" s="365"/>
      <c r="F37" s="365"/>
      <c r="G37" s="202"/>
    </row>
    <row r="38" spans="1:7" ht="15" customHeight="1">
      <c r="A38" s="378" t="s">
        <v>550</v>
      </c>
      <c r="B38" s="372" t="s">
        <v>551</v>
      </c>
      <c r="C38" s="365">
        <v>1600</v>
      </c>
      <c r="D38" s="202">
        <v>1602</v>
      </c>
      <c r="E38" s="365"/>
      <c r="F38" s="365"/>
      <c r="G38" s="202">
        <v>1602</v>
      </c>
    </row>
    <row r="39" spans="1:7" ht="15" customHeight="1">
      <c r="A39" s="378" t="s">
        <v>552</v>
      </c>
      <c r="B39" s="372" t="s">
        <v>553</v>
      </c>
      <c r="C39" s="365">
        <v>700</v>
      </c>
      <c r="D39" s="202"/>
      <c r="E39" s="365"/>
      <c r="F39" s="365"/>
      <c r="G39" s="202"/>
    </row>
    <row r="40" spans="1:7" ht="15" customHeight="1">
      <c r="A40" s="378" t="s">
        <v>554</v>
      </c>
      <c r="B40" s="372" t="s">
        <v>555</v>
      </c>
      <c r="C40" s="365"/>
      <c r="D40" s="202"/>
      <c r="E40" s="365"/>
      <c r="F40" s="365"/>
      <c r="G40" s="202"/>
    </row>
    <row r="41" spans="1:7" ht="15" customHeight="1">
      <c r="A41" s="378" t="s">
        <v>556</v>
      </c>
      <c r="B41" s="372" t="s">
        <v>557</v>
      </c>
      <c r="C41" s="365"/>
      <c r="D41" s="202"/>
      <c r="E41" s="365"/>
      <c r="F41" s="365"/>
      <c r="G41" s="202"/>
    </row>
    <row r="42" spans="1:7" ht="15" customHeight="1">
      <c r="A42" s="378" t="s">
        <v>869</v>
      </c>
      <c r="B42" s="372" t="s">
        <v>559</v>
      </c>
      <c r="C42" s="365"/>
      <c r="D42" s="202"/>
      <c r="E42" s="365"/>
      <c r="F42" s="365"/>
      <c r="G42" s="202"/>
    </row>
    <row r="43" spans="1:7" ht="15" customHeight="1">
      <c r="A43" s="378" t="s">
        <v>558</v>
      </c>
      <c r="B43" s="372" t="s">
        <v>870</v>
      </c>
      <c r="C43" s="371"/>
      <c r="D43" s="202">
        <v>29</v>
      </c>
      <c r="E43" s="365"/>
      <c r="F43" s="365"/>
      <c r="G43" s="202">
        <v>29</v>
      </c>
    </row>
    <row r="44" spans="1:7" ht="15" customHeight="1">
      <c r="A44" s="380" t="s">
        <v>560</v>
      </c>
      <c r="B44" s="385" t="s">
        <v>561</v>
      </c>
      <c r="C44" s="371">
        <f>SUM(C33:C43)</f>
        <v>10000</v>
      </c>
      <c r="D44" s="80">
        <f>SUM(D33:D43)</f>
        <v>8606</v>
      </c>
      <c r="E44" s="371"/>
      <c r="F44" s="371"/>
      <c r="G44" s="80">
        <f>SUM(G33:G43)</f>
        <v>8606</v>
      </c>
    </row>
    <row r="45" spans="1:7" ht="15" customHeight="1">
      <c r="A45" s="378" t="s">
        <v>562</v>
      </c>
      <c r="B45" s="372" t="s">
        <v>563</v>
      </c>
      <c r="C45" s="365"/>
      <c r="D45" s="202"/>
      <c r="E45" s="365"/>
      <c r="F45" s="365"/>
      <c r="G45" s="202"/>
    </row>
    <row r="46" spans="1:7" ht="15" customHeight="1">
      <c r="A46" s="368" t="s">
        <v>564</v>
      </c>
      <c r="B46" s="372" t="s">
        <v>262</v>
      </c>
      <c r="C46" s="365"/>
      <c r="D46" s="202"/>
      <c r="E46" s="365"/>
      <c r="F46" s="365"/>
      <c r="G46" s="202"/>
    </row>
    <row r="47" spans="1:7" ht="15" customHeight="1">
      <c r="A47" s="378" t="s">
        <v>565</v>
      </c>
      <c r="B47" s="372" t="s">
        <v>828</v>
      </c>
      <c r="C47" s="365"/>
      <c r="D47" s="202">
        <v>3630</v>
      </c>
      <c r="E47" s="365"/>
      <c r="F47" s="365"/>
      <c r="G47" s="202">
        <v>3630</v>
      </c>
    </row>
    <row r="48" spans="1:7" ht="15" customHeight="1">
      <c r="A48" s="376" t="s">
        <v>113</v>
      </c>
      <c r="B48" s="385" t="s">
        <v>566</v>
      </c>
      <c r="C48" s="365"/>
      <c r="D48" s="80">
        <f>SUM(D45:D47)</f>
        <v>3630</v>
      </c>
      <c r="E48" s="371"/>
      <c r="F48" s="371"/>
      <c r="G48" s="80">
        <f>SUM(G45:G47)</f>
        <v>3630</v>
      </c>
    </row>
    <row r="49" spans="1:7" ht="15" customHeight="1">
      <c r="A49" s="383" t="s">
        <v>476</v>
      </c>
      <c r="B49" s="416"/>
      <c r="C49" s="371">
        <v>10000</v>
      </c>
      <c r="D49" s="80">
        <f>SUM(D48,D44,D32,D18)</f>
        <v>20098</v>
      </c>
      <c r="E49" s="365"/>
      <c r="F49" s="365"/>
      <c r="G49" s="80">
        <f>SUM(G48,G44,G32,G18)</f>
        <v>20098</v>
      </c>
    </row>
    <row r="50" spans="1:7" ht="15" customHeight="1">
      <c r="A50" s="368" t="s">
        <v>171</v>
      </c>
      <c r="B50" s="372" t="s">
        <v>172</v>
      </c>
      <c r="C50" s="365"/>
      <c r="D50" s="202"/>
      <c r="E50" s="365"/>
      <c r="F50" s="365"/>
      <c r="G50" s="202"/>
    </row>
    <row r="51" spans="1:7" ht="15" customHeight="1">
      <c r="A51" s="368" t="s">
        <v>567</v>
      </c>
      <c r="B51" s="372" t="s">
        <v>568</v>
      </c>
      <c r="C51" s="365"/>
      <c r="D51" s="202"/>
      <c r="E51" s="365"/>
      <c r="F51" s="365"/>
      <c r="G51" s="202"/>
    </row>
    <row r="52" spans="1:7" ht="15" customHeight="1">
      <c r="A52" s="368" t="s">
        <v>569</v>
      </c>
      <c r="B52" s="372" t="s">
        <v>254</v>
      </c>
      <c r="C52" s="365"/>
      <c r="D52" s="202"/>
      <c r="E52" s="365"/>
      <c r="F52" s="365"/>
      <c r="G52" s="202"/>
    </row>
    <row r="53" spans="1:7" ht="15" customHeight="1">
      <c r="A53" s="368" t="s">
        <v>570</v>
      </c>
      <c r="B53" s="372" t="s">
        <v>257</v>
      </c>
      <c r="C53" s="365"/>
      <c r="D53" s="202"/>
      <c r="E53" s="365"/>
      <c r="F53" s="365"/>
      <c r="G53" s="202"/>
    </row>
    <row r="54" spans="1:7" ht="15" customHeight="1">
      <c r="A54" s="368" t="s">
        <v>260</v>
      </c>
      <c r="B54" s="372" t="s">
        <v>259</v>
      </c>
      <c r="C54" s="365"/>
      <c r="D54" s="202"/>
      <c r="E54" s="365"/>
      <c r="F54" s="365"/>
      <c r="G54" s="202"/>
    </row>
    <row r="55" spans="1:7" ht="15" customHeight="1">
      <c r="A55" s="376" t="s">
        <v>114</v>
      </c>
      <c r="B55" s="385" t="s">
        <v>571</v>
      </c>
      <c r="C55" s="365"/>
      <c r="D55" s="80">
        <f>SUM(D50:D54)</f>
        <v>0</v>
      </c>
      <c r="E55" s="365"/>
      <c r="F55" s="365"/>
      <c r="G55" s="80">
        <f>SUM(G50:G54)</f>
        <v>0</v>
      </c>
    </row>
    <row r="56" spans="1:7" ht="15" customHeight="1">
      <c r="A56" s="378" t="s">
        <v>572</v>
      </c>
      <c r="B56" s="372" t="s">
        <v>573</v>
      </c>
      <c r="C56" s="365"/>
      <c r="D56" s="202"/>
      <c r="E56" s="365"/>
      <c r="F56" s="365"/>
      <c r="G56" s="202"/>
    </row>
    <row r="57" spans="1:7" ht="15" customHeight="1">
      <c r="A57" s="378" t="s">
        <v>574</v>
      </c>
      <c r="B57" s="372" t="s">
        <v>575</v>
      </c>
      <c r="C57" s="365"/>
      <c r="D57" s="202"/>
      <c r="E57" s="365"/>
      <c r="F57" s="365"/>
      <c r="G57" s="202"/>
    </row>
    <row r="58" spans="1:7" ht="15" customHeight="1">
      <c r="A58" s="378" t="s">
        <v>576</v>
      </c>
      <c r="B58" s="372" t="s">
        <v>577</v>
      </c>
      <c r="C58" s="365"/>
      <c r="D58" s="202"/>
      <c r="E58" s="365"/>
      <c r="F58" s="365"/>
      <c r="G58" s="202"/>
    </row>
    <row r="59" spans="1:7" ht="15" customHeight="1">
      <c r="A59" s="378" t="s">
        <v>578</v>
      </c>
      <c r="B59" s="372" t="s">
        <v>579</v>
      </c>
      <c r="C59" s="365"/>
      <c r="D59" s="202"/>
      <c r="E59" s="365"/>
      <c r="F59" s="365"/>
      <c r="G59" s="202"/>
    </row>
    <row r="60" spans="1:7" ht="15" customHeight="1">
      <c r="A60" s="378" t="s">
        <v>580</v>
      </c>
      <c r="B60" s="372" t="s">
        <v>581</v>
      </c>
      <c r="C60" s="365"/>
      <c r="D60" s="202"/>
      <c r="E60" s="365"/>
      <c r="F60" s="365"/>
      <c r="G60" s="202"/>
    </row>
    <row r="61" spans="1:7" ht="15" customHeight="1">
      <c r="A61" s="376" t="s">
        <v>582</v>
      </c>
      <c r="B61" s="385" t="s">
        <v>583</v>
      </c>
      <c r="C61" s="365"/>
      <c r="D61" s="80">
        <f>SUM(D56:D60)</f>
        <v>0</v>
      </c>
      <c r="E61" s="365"/>
      <c r="F61" s="365"/>
      <c r="G61" s="80">
        <f>SUM(G56:G60)</f>
        <v>0</v>
      </c>
    </row>
    <row r="62" spans="1:7" ht="15" customHeight="1">
      <c r="A62" s="378" t="s">
        <v>584</v>
      </c>
      <c r="B62" s="372" t="s">
        <v>585</v>
      </c>
      <c r="C62" s="365"/>
      <c r="D62" s="202"/>
      <c r="E62" s="365"/>
      <c r="F62" s="365"/>
      <c r="G62" s="202"/>
    </row>
    <row r="63" spans="1:7" ht="15" customHeight="1">
      <c r="A63" s="368" t="s">
        <v>586</v>
      </c>
      <c r="B63" s="372" t="s">
        <v>272</v>
      </c>
      <c r="C63" s="365"/>
      <c r="D63" s="202"/>
      <c r="E63" s="365"/>
      <c r="F63" s="365"/>
      <c r="G63" s="202"/>
    </row>
    <row r="64" spans="1:7" ht="15" customHeight="1">
      <c r="A64" s="378" t="s">
        <v>587</v>
      </c>
      <c r="B64" s="372" t="s">
        <v>273</v>
      </c>
      <c r="C64" s="365"/>
      <c r="D64" s="202"/>
      <c r="E64" s="365"/>
      <c r="F64" s="365"/>
      <c r="G64" s="202"/>
    </row>
    <row r="65" spans="1:7" ht="15" customHeight="1">
      <c r="A65" s="376" t="s">
        <v>116</v>
      </c>
      <c r="B65" s="385" t="s">
        <v>588</v>
      </c>
      <c r="C65" s="365"/>
      <c r="D65" s="80">
        <f>SUM(D62:D64)</f>
        <v>0</v>
      </c>
      <c r="E65" s="365"/>
      <c r="F65" s="365"/>
      <c r="G65" s="80">
        <f>SUM(G62:G64)</f>
        <v>0</v>
      </c>
    </row>
    <row r="66" spans="1:7" ht="15" customHeight="1">
      <c r="A66" s="383" t="s">
        <v>489</v>
      </c>
      <c r="B66" s="416"/>
      <c r="C66" s="371"/>
      <c r="D66" s="80">
        <f>SUM(D55,D61,D65)</f>
        <v>0</v>
      </c>
      <c r="E66" s="365"/>
      <c r="F66" s="365"/>
      <c r="G66" s="80">
        <f>SUM(G55,G61,G65)</f>
        <v>0</v>
      </c>
    </row>
    <row r="67" spans="1:7" ht="15.75">
      <c r="A67" s="417" t="s">
        <v>589</v>
      </c>
      <c r="B67" s="386" t="s">
        <v>590</v>
      </c>
      <c r="C67" s="371">
        <v>10000</v>
      </c>
      <c r="D67" s="80">
        <f>SUM(D66,D49)</f>
        <v>20098</v>
      </c>
      <c r="E67" s="371"/>
      <c r="F67" s="371"/>
      <c r="G67" s="80">
        <f>SUM(G66,G49)</f>
        <v>20098</v>
      </c>
    </row>
    <row r="68" spans="1:7" ht="15.75">
      <c r="A68" s="418" t="s">
        <v>591</v>
      </c>
      <c r="B68" s="419"/>
      <c r="C68" s="365">
        <v>24400</v>
      </c>
      <c r="D68" s="202"/>
      <c r="E68" s="365"/>
      <c r="F68" s="365"/>
      <c r="G68" s="202"/>
    </row>
    <row r="69" spans="1:7" ht="15.75">
      <c r="A69" s="418" t="s">
        <v>592</v>
      </c>
      <c r="B69" s="419"/>
      <c r="C69" s="365"/>
      <c r="D69" s="202"/>
      <c r="E69" s="365"/>
      <c r="F69" s="365"/>
      <c r="G69" s="202"/>
    </row>
    <row r="70" spans="1:7" ht="15">
      <c r="A70" s="392" t="s">
        <v>736</v>
      </c>
      <c r="B70" s="368" t="s">
        <v>737</v>
      </c>
      <c r="C70" s="365"/>
      <c r="D70" s="202"/>
      <c r="E70" s="365"/>
      <c r="F70" s="365"/>
      <c r="G70" s="202"/>
    </row>
    <row r="71" spans="1:7" ht="15">
      <c r="A71" s="378" t="s">
        <v>738</v>
      </c>
      <c r="B71" s="368" t="s">
        <v>739</v>
      </c>
      <c r="C71" s="365"/>
      <c r="D71" s="202"/>
      <c r="E71" s="365"/>
      <c r="F71" s="365"/>
      <c r="G71" s="202"/>
    </row>
    <row r="72" spans="1:7" ht="15">
      <c r="A72" s="392" t="s">
        <v>740</v>
      </c>
      <c r="B72" s="368" t="s">
        <v>741</v>
      </c>
      <c r="C72" s="365"/>
      <c r="D72" s="202"/>
      <c r="E72" s="365"/>
      <c r="F72" s="365"/>
      <c r="G72" s="202"/>
    </row>
    <row r="73" spans="1:7" ht="15">
      <c r="A73" s="390" t="s">
        <v>593</v>
      </c>
      <c r="B73" s="373" t="s">
        <v>594</v>
      </c>
      <c r="C73" s="365"/>
      <c r="D73" s="80">
        <f>SUM(D70:D72)</f>
        <v>0</v>
      </c>
      <c r="E73" s="365"/>
      <c r="F73" s="365"/>
      <c r="G73" s="80">
        <f>SUM(G70:G72)</f>
        <v>0</v>
      </c>
    </row>
    <row r="74" spans="1:7" ht="15">
      <c r="A74" s="378" t="s">
        <v>742</v>
      </c>
      <c r="B74" s="368" t="s">
        <v>743</v>
      </c>
      <c r="C74" s="365"/>
      <c r="D74" s="202"/>
      <c r="E74" s="365"/>
      <c r="F74" s="365"/>
      <c r="G74" s="202"/>
    </row>
    <row r="75" spans="1:7" ht="15">
      <c r="A75" s="392" t="s">
        <v>744</v>
      </c>
      <c r="B75" s="368" t="s">
        <v>745</v>
      </c>
      <c r="C75" s="365"/>
      <c r="D75" s="202"/>
      <c r="E75" s="365"/>
      <c r="F75" s="365"/>
      <c r="G75" s="202"/>
    </row>
    <row r="76" spans="1:7" ht="15">
      <c r="A76" s="378" t="s">
        <v>746</v>
      </c>
      <c r="B76" s="368" t="s">
        <v>747</v>
      </c>
      <c r="C76" s="365"/>
      <c r="D76" s="202"/>
      <c r="E76" s="365"/>
      <c r="F76" s="365"/>
      <c r="G76" s="202"/>
    </row>
    <row r="77" spans="1:7" ht="15">
      <c r="A77" s="392" t="s">
        <v>748</v>
      </c>
      <c r="B77" s="368" t="s">
        <v>749</v>
      </c>
      <c r="C77" s="365"/>
      <c r="D77" s="202"/>
      <c r="E77" s="365"/>
      <c r="F77" s="365"/>
      <c r="G77" s="202"/>
    </row>
    <row r="78" spans="1:7" ht="15">
      <c r="A78" s="394" t="s">
        <v>595</v>
      </c>
      <c r="B78" s="373" t="s">
        <v>596</v>
      </c>
      <c r="C78" s="365"/>
      <c r="D78" s="80">
        <f>SUM(D74:D77)</f>
        <v>0</v>
      </c>
      <c r="E78" s="365"/>
      <c r="F78" s="365"/>
      <c r="G78" s="80">
        <f>SUM(G74:G77)</f>
        <v>0</v>
      </c>
    </row>
    <row r="79" spans="1:7" ht="15">
      <c r="A79" s="368" t="s">
        <v>597</v>
      </c>
      <c r="B79" s="368" t="s">
        <v>598</v>
      </c>
      <c r="C79" s="365">
        <v>1187</v>
      </c>
      <c r="D79" s="202">
        <v>1187</v>
      </c>
      <c r="E79" s="365"/>
      <c r="F79" s="365"/>
      <c r="G79" s="202">
        <v>1187</v>
      </c>
    </row>
    <row r="80" spans="1:7" ht="15">
      <c r="A80" s="368" t="s">
        <v>599</v>
      </c>
      <c r="B80" s="368" t="s">
        <v>598</v>
      </c>
      <c r="C80" s="365"/>
      <c r="D80" s="202"/>
      <c r="E80" s="365"/>
      <c r="F80" s="365"/>
      <c r="G80" s="202"/>
    </row>
    <row r="81" spans="1:7" ht="15">
      <c r="A81" s="368" t="s">
        <v>600</v>
      </c>
      <c r="B81" s="368" t="s">
        <v>601</v>
      </c>
      <c r="C81" s="365"/>
      <c r="D81" s="202"/>
      <c r="E81" s="365"/>
      <c r="F81" s="365"/>
      <c r="G81" s="202"/>
    </row>
    <row r="82" spans="1:7" ht="15">
      <c r="A82" s="368" t="s">
        <v>602</v>
      </c>
      <c r="B82" s="368" t="s">
        <v>601</v>
      </c>
      <c r="C82" s="371"/>
      <c r="D82" s="202"/>
      <c r="E82" s="365"/>
      <c r="F82" s="365"/>
      <c r="G82" s="202"/>
    </row>
    <row r="83" spans="1:7" ht="15">
      <c r="A83" s="373" t="s">
        <v>603</v>
      </c>
      <c r="B83" s="373" t="s">
        <v>604</v>
      </c>
      <c r="C83" s="371">
        <f>SUM(C79:C82)</f>
        <v>1187</v>
      </c>
      <c r="D83" s="80">
        <f>SUM(D79:D82)</f>
        <v>1187</v>
      </c>
      <c r="E83" s="371"/>
      <c r="F83" s="371"/>
      <c r="G83" s="80">
        <f>SUM(G79:G82)</f>
        <v>1187</v>
      </c>
    </row>
    <row r="84" spans="1:7" ht="15">
      <c r="A84" s="392" t="s">
        <v>605</v>
      </c>
      <c r="B84" s="368" t="s">
        <v>606</v>
      </c>
      <c r="C84" s="365"/>
      <c r="D84" s="202"/>
      <c r="E84" s="365"/>
      <c r="F84" s="365"/>
      <c r="G84" s="202"/>
    </row>
    <row r="85" spans="1:7" ht="15">
      <c r="A85" s="392" t="s">
        <v>607</v>
      </c>
      <c r="B85" s="368" t="s">
        <v>608</v>
      </c>
      <c r="C85" s="365"/>
      <c r="D85" s="202"/>
      <c r="E85" s="365"/>
      <c r="F85" s="365"/>
      <c r="G85" s="202"/>
    </row>
    <row r="86" spans="1:7" ht="15">
      <c r="A86" s="392" t="s">
        <v>609</v>
      </c>
      <c r="B86" s="368" t="s">
        <v>610</v>
      </c>
      <c r="C86" s="365">
        <v>23213</v>
      </c>
      <c r="D86" s="202">
        <v>26007</v>
      </c>
      <c r="E86" s="365"/>
      <c r="F86" s="365"/>
      <c r="G86" s="202">
        <v>26007</v>
      </c>
    </row>
    <row r="87" spans="1:7" ht="15">
      <c r="A87" s="392" t="s">
        <v>611</v>
      </c>
      <c r="B87" s="368" t="s">
        <v>612</v>
      </c>
      <c r="C87" s="365"/>
      <c r="D87" s="202"/>
      <c r="E87" s="365"/>
      <c r="F87" s="365"/>
      <c r="G87" s="202"/>
    </row>
    <row r="88" spans="1:7" ht="15">
      <c r="A88" s="378" t="s">
        <v>613</v>
      </c>
      <c r="B88" s="368" t="s">
        <v>614</v>
      </c>
      <c r="C88" s="371"/>
      <c r="D88" s="202"/>
      <c r="E88" s="365"/>
      <c r="F88" s="365"/>
      <c r="G88" s="202"/>
    </row>
    <row r="89" spans="1:7" ht="15">
      <c r="A89" s="390" t="s">
        <v>615</v>
      </c>
      <c r="B89" s="373" t="s">
        <v>616</v>
      </c>
      <c r="C89" s="371">
        <f>SUM(C84:C88)</f>
        <v>23213</v>
      </c>
      <c r="D89" s="80">
        <f>SUM(D83:D88)</f>
        <v>27194</v>
      </c>
      <c r="E89" s="365"/>
      <c r="F89" s="365"/>
      <c r="G89" s="80">
        <f>SUM(G83:G88)</f>
        <v>27194</v>
      </c>
    </row>
    <row r="90" spans="1:7" ht="15">
      <c r="A90" s="378" t="s">
        <v>617</v>
      </c>
      <c r="B90" s="368" t="s">
        <v>618</v>
      </c>
      <c r="C90" s="365"/>
      <c r="D90" s="202"/>
      <c r="E90" s="365"/>
      <c r="F90" s="365"/>
      <c r="G90" s="202"/>
    </row>
    <row r="91" spans="1:7" ht="15">
      <c r="A91" s="378" t="s">
        <v>619</v>
      </c>
      <c r="B91" s="368" t="s">
        <v>620</v>
      </c>
      <c r="C91" s="365"/>
      <c r="D91" s="202"/>
      <c r="E91" s="365"/>
      <c r="F91" s="365"/>
      <c r="G91" s="202"/>
    </row>
    <row r="92" spans="1:7" ht="15">
      <c r="A92" s="392" t="s">
        <v>621</v>
      </c>
      <c r="B92" s="368" t="s">
        <v>622</v>
      </c>
      <c r="C92" s="365"/>
      <c r="D92" s="202"/>
      <c r="E92" s="365"/>
      <c r="F92" s="365"/>
      <c r="G92" s="202"/>
    </row>
    <row r="93" spans="1:7" ht="15">
      <c r="A93" s="392" t="s">
        <v>623</v>
      </c>
      <c r="B93" s="368" t="s">
        <v>624</v>
      </c>
      <c r="C93" s="365"/>
      <c r="D93" s="202"/>
      <c r="E93" s="365"/>
      <c r="F93" s="365"/>
      <c r="G93" s="202"/>
    </row>
    <row r="94" spans="1:7" ht="15">
      <c r="A94" s="394" t="s">
        <v>625</v>
      </c>
      <c r="B94" s="373" t="s">
        <v>626</v>
      </c>
      <c r="C94" s="365"/>
      <c r="D94" s="202"/>
      <c r="E94" s="365"/>
      <c r="F94" s="365"/>
      <c r="G94" s="202"/>
    </row>
    <row r="95" spans="1:7" ht="15">
      <c r="A95" s="390" t="s">
        <v>627</v>
      </c>
      <c r="B95" s="373" t="s">
        <v>628</v>
      </c>
      <c r="C95" s="371"/>
      <c r="D95" s="202"/>
      <c r="E95" s="365"/>
      <c r="F95" s="365"/>
      <c r="G95" s="202"/>
    </row>
    <row r="96" spans="1:7" ht="15.75">
      <c r="A96" s="397" t="s">
        <v>629</v>
      </c>
      <c r="B96" s="398" t="s">
        <v>630</v>
      </c>
      <c r="C96" s="371">
        <f>SUM(C89:C95)</f>
        <v>23213</v>
      </c>
      <c r="D96" s="80">
        <f>SUM(D73,D78,D83,D84,D86)</f>
        <v>27194</v>
      </c>
      <c r="E96" s="371"/>
      <c r="F96" s="371"/>
      <c r="G96" s="80">
        <f>SUM(G73,G78,G83,G84,G86)</f>
        <v>27194</v>
      </c>
    </row>
    <row r="97" spans="1:7" ht="15.75">
      <c r="A97" s="399" t="s">
        <v>631</v>
      </c>
      <c r="B97" s="400"/>
      <c r="C97" s="371">
        <v>34400</v>
      </c>
      <c r="D97" s="80">
        <f>SUM(D67,D96)</f>
        <v>47292</v>
      </c>
      <c r="E97" s="371"/>
      <c r="F97" s="371"/>
      <c r="G97" s="80">
        <f>SUM(G67,G96)</f>
        <v>47292</v>
      </c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83.28125" style="0" customWidth="1"/>
    <col min="2" max="2" width="14.421875" style="0" customWidth="1"/>
    <col min="3" max="3" width="14.7109375" style="0" customWidth="1"/>
    <col min="4" max="4" width="12.28125" style="0" customWidth="1"/>
  </cols>
  <sheetData>
    <row r="1" spans="1:7" ht="15" customHeight="1">
      <c r="A1" s="92"/>
      <c r="B1" s="92"/>
      <c r="C1" s="92"/>
      <c r="D1" s="92"/>
      <c r="E1" s="92"/>
      <c r="F1" s="92"/>
      <c r="G1" s="92"/>
    </row>
    <row r="2" spans="1:9" ht="15" customHeight="1">
      <c r="A2" s="615" t="s">
        <v>988</v>
      </c>
      <c r="B2" s="615"/>
      <c r="C2" s="615"/>
      <c r="D2" s="615"/>
      <c r="E2" s="546"/>
      <c r="F2" s="546"/>
      <c r="G2" s="546"/>
      <c r="H2" s="546"/>
      <c r="I2" s="546"/>
    </row>
    <row r="3" spans="1:9" ht="15" customHeight="1">
      <c r="A3" s="7"/>
      <c r="B3" s="7"/>
      <c r="C3" s="7"/>
      <c r="D3" s="7"/>
      <c r="E3" s="546"/>
      <c r="F3" s="546"/>
      <c r="G3" s="546"/>
      <c r="H3" s="546"/>
      <c r="I3" s="546"/>
    </row>
    <row r="4" spans="1:7" ht="15" customHeight="1">
      <c r="A4" s="611" t="s">
        <v>2</v>
      </c>
      <c r="B4" s="609"/>
      <c r="C4" s="609"/>
      <c r="D4" s="609"/>
      <c r="E4" s="92"/>
      <c r="F4" s="92"/>
      <c r="G4" s="92"/>
    </row>
    <row r="5" spans="1:7" ht="25.5" customHeight="1">
      <c r="A5" s="7"/>
      <c r="B5" s="105"/>
      <c r="C5" s="105"/>
      <c r="D5" s="105"/>
      <c r="E5" s="92"/>
      <c r="F5" s="92"/>
      <c r="G5" s="92"/>
    </row>
    <row r="6" spans="1:3" ht="25.5" customHeight="1">
      <c r="A6" s="103"/>
      <c r="C6" s="107" t="s">
        <v>753</v>
      </c>
    </row>
    <row r="7" spans="1:4" ht="26.25">
      <c r="A7" s="2" t="s">
        <v>109</v>
      </c>
      <c r="B7" s="73" t="s">
        <v>110</v>
      </c>
      <c r="C7" s="73" t="s">
        <v>111</v>
      </c>
      <c r="D7" s="73" t="s">
        <v>112</v>
      </c>
    </row>
    <row r="8" spans="1:4" ht="25.5" customHeight="1">
      <c r="A8" s="74" t="s">
        <v>128</v>
      </c>
      <c r="B8" s="717">
        <v>81420</v>
      </c>
      <c r="C8" s="715">
        <v>81420</v>
      </c>
      <c r="D8" s="715">
        <v>81420</v>
      </c>
    </row>
    <row r="9" spans="1:4" ht="30">
      <c r="A9" s="74" t="s">
        <v>129</v>
      </c>
      <c r="B9" s="717">
        <v>78086</v>
      </c>
      <c r="C9" s="715">
        <v>78634</v>
      </c>
      <c r="D9" s="715">
        <v>78634</v>
      </c>
    </row>
    <row r="10" spans="1:4" ht="30">
      <c r="A10" s="74" t="s">
        <v>130</v>
      </c>
      <c r="B10" s="717">
        <v>111920</v>
      </c>
      <c r="C10" s="715">
        <v>113701</v>
      </c>
      <c r="D10" s="715">
        <v>113701</v>
      </c>
    </row>
    <row r="11" spans="1:4" ht="15">
      <c r="A11" s="74" t="s">
        <v>797</v>
      </c>
      <c r="B11" s="717">
        <v>12809</v>
      </c>
      <c r="C11" s="715">
        <v>13294</v>
      </c>
      <c r="D11" s="715">
        <v>13294</v>
      </c>
    </row>
    <row r="12" spans="1:4" ht="15">
      <c r="A12" s="74" t="s">
        <v>798</v>
      </c>
      <c r="B12" s="717">
        <v>40000</v>
      </c>
      <c r="C12" s="715">
        <v>9934</v>
      </c>
      <c r="D12" s="715">
        <v>9934</v>
      </c>
    </row>
    <row r="13" spans="1:4" ht="15">
      <c r="A13" s="74" t="s">
        <v>800</v>
      </c>
      <c r="B13" s="717">
        <v>0</v>
      </c>
      <c r="C13" s="715">
        <v>0</v>
      </c>
      <c r="D13" s="715">
        <v>0</v>
      </c>
    </row>
    <row r="14" spans="1:4" ht="15">
      <c r="A14" s="108" t="s">
        <v>799</v>
      </c>
      <c r="B14" s="716">
        <f>SUM(B8:B13)</f>
        <v>324235</v>
      </c>
      <c r="C14" s="716">
        <f>SUM(C8:C13)</f>
        <v>296983</v>
      </c>
      <c r="D14" s="716">
        <f>SUM(D8:D13)</f>
        <v>296983</v>
      </c>
    </row>
    <row r="15" spans="1:5" ht="15">
      <c r="A15" s="108" t="s">
        <v>131</v>
      </c>
      <c r="B15" s="716">
        <v>14809</v>
      </c>
      <c r="C15" s="716">
        <v>14809</v>
      </c>
      <c r="D15" s="716">
        <v>14809</v>
      </c>
      <c r="E15" s="6"/>
    </row>
    <row r="16" spans="1:5" ht="15">
      <c r="A16" s="6"/>
      <c r="B16" s="718"/>
      <c r="C16" s="718"/>
      <c r="D16" s="718"/>
      <c r="E16" s="6"/>
    </row>
    <row r="17" spans="1:5" ht="15">
      <c r="A17" s="6"/>
      <c r="B17" s="6"/>
      <c r="C17" s="6"/>
      <c r="D17" s="6"/>
      <c r="E17" s="6"/>
    </row>
    <row r="18" spans="1:5" ht="15">
      <c r="A18" s="6"/>
      <c r="B18" s="6"/>
      <c r="C18" s="6"/>
      <c r="D18" s="6"/>
      <c r="E18" s="6"/>
    </row>
  </sheetData>
  <sheetProtection/>
  <mergeCells count="2">
    <mergeCell ref="A4:D4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="136" zoomScaleNormal="136" zoomScalePageLayoutView="0" workbookViewId="0" topLeftCell="A49">
      <selection activeCell="C3" sqref="C3"/>
    </sheetView>
  </sheetViews>
  <sheetFormatPr defaultColWidth="9.140625" defaultRowHeight="15"/>
  <cols>
    <col min="1" max="1" width="2.00390625" style="109" customWidth="1"/>
    <col min="2" max="2" width="9.57421875" style="111" customWidth="1"/>
    <col min="3" max="3" width="67.00390625" style="111" customWidth="1"/>
    <col min="4" max="4" width="5.7109375" style="112" customWidth="1"/>
    <col min="5" max="6" width="13.7109375" style="113" customWidth="1"/>
    <col min="7" max="7" width="13.57421875" style="113" customWidth="1"/>
    <col min="8" max="8" width="7.8515625" style="114" customWidth="1"/>
    <col min="9" max="16384" width="9.140625" style="114" customWidth="1"/>
  </cols>
  <sheetData>
    <row r="1" ht="11.25" customHeight="1">
      <c r="B1" s="110"/>
    </row>
    <row r="2" spans="2:7" s="119" customFormat="1" ht="14.25" customHeight="1">
      <c r="B2" s="115" t="s">
        <v>132</v>
      </c>
      <c r="C2" s="116" t="str">
        <f>+'[1]Adatok'!$D$9</f>
        <v>Vasvár </v>
      </c>
      <c r="D2" s="117"/>
      <c r="E2" s="118"/>
      <c r="F2" s="118"/>
      <c r="G2" s="118"/>
    </row>
    <row r="3" spans="2:7" s="119" customFormat="1" ht="14.25" customHeight="1">
      <c r="B3" s="115" t="s">
        <v>133</v>
      </c>
      <c r="C3" s="116">
        <f>+'[1]Adatok'!$B$9</f>
        <v>1804695</v>
      </c>
      <c r="D3" s="117"/>
      <c r="E3" s="118"/>
      <c r="F3" s="118"/>
      <c r="G3" s="587" t="s">
        <v>754</v>
      </c>
    </row>
    <row r="4" spans="2:7" s="119" customFormat="1" ht="15" customHeight="1">
      <c r="B4" s="115"/>
      <c r="C4" s="116"/>
      <c r="D4" s="117"/>
      <c r="E4" s="118"/>
      <c r="F4" s="118"/>
      <c r="G4" s="118"/>
    </row>
    <row r="5" spans="1:7" s="119" customFormat="1" ht="13.5" customHeight="1">
      <c r="A5" s="120"/>
      <c r="B5" s="627" t="s">
        <v>134</v>
      </c>
      <c r="C5" s="627"/>
      <c r="D5" s="627"/>
      <c r="E5" s="627"/>
      <c r="F5" s="627"/>
      <c r="G5" s="627"/>
    </row>
    <row r="6" spans="1:7" s="119" customFormat="1" ht="13.5" customHeight="1">
      <c r="A6" s="115"/>
      <c r="B6" s="628" t="s">
        <v>1026</v>
      </c>
      <c r="C6" s="628"/>
      <c r="D6" s="628"/>
      <c r="E6" s="628"/>
      <c r="F6" s="628"/>
      <c r="G6" s="628"/>
    </row>
    <row r="7" spans="1:7" s="119" customFormat="1" ht="15.75" customHeight="1">
      <c r="A7" s="115"/>
      <c r="B7" s="437" t="s">
        <v>135</v>
      </c>
      <c r="C7" s="438"/>
      <c r="D7" s="117"/>
      <c r="E7" s="118"/>
      <c r="F7" s="118"/>
      <c r="G7" s="439" t="s">
        <v>136</v>
      </c>
    </row>
    <row r="8" spans="2:7" ht="12.75">
      <c r="B8" s="617" t="s">
        <v>801</v>
      </c>
      <c r="C8" s="618" t="s">
        <v>137</v>
      </c>
      <c r="D8" s="619" t="s">
        <v>138</v>
      </c>
      <c r="E8" s="621" t="s">
        <v>139</v>
      </c>
      <c r="F8" s="622"/>
      <c r="G8" s="623" t="s">
        <v>140</v>
      </c>
    </row>
    <row r="9" spans="2:7" ht="12.75">
      <c r="B9" s="617"/>
      <c r="C9" s="618"/>
      <c r="D9" s="620"/>
      <c r="E9" s="122" t="s">
        <v>141</v>
      </c>
      <c r="F9" s="122" t="s">
        <v>142</v>
      </c>
      <c r="G9" s="624"/>
    </row>
    <row r="10" spans="2:7" ht="11.25" customHeight="1">
      <c r="B10" s="123" t="s">
        <v>143</v>
      </c>
      <c r="C10" s="123" t="s">
        <v>144</v>
      </c>
      <c r="D10" s="123" t="s">
        <v>145</v>
      </c>
      <c r="E10" s="124" t="s">
        <v>146</v>
      </c>
      <c r="F10" s="124" t="s">
        <v>147</v>
      </c>
      <c r="G10" s="125" t="s">
        <v>148</v>
      </c>
    </row>
    <row r="11" spans="2:7" ht="24.75" customHeight="1">
      <c r="B11" s="126" t="s">
        <v>149</v>
      </c>
      <c r="C11" s="127" t="s">
        <v>150</v>
      </c>
      <c r="D11" s="128" t="s">
        <v>151</v>
      </c>
      <c r="E11" s="129">
        <f>+'[1]Adatok'!$E$9</f>
        <v>81419590</v>
      </c>
      <c r="F11" s="129">
        <f>+'[1]Adatok'!$F$9</f>
        <v>81419590</v>
      </c>
      <c r="G11" s="129">
        <f>+'[1]Adatok'!$G$9</f>
        <v>81419590</v>
      </c>
    </row>
    <row r="12" spans="2:7" ht="24.75" customHeight="1">
      <c r="B12" s="126" t="s">
        <v>152</v>
      </c>
      <c r="C12" s="127" t="s">
        <v>153</v>
      </c>
      <c r="D12" s="128" t="s">
        <v>154</v>
      </c>
      <c r="E12" s="129">
        <f>+'[1]Adatok'!$Z$9</f>
        <v>78086433</v>
      </c>
      <c r="F12" s="129">
        <f>+'[1]Adatok'!$AA$9</f>
        <v>78633700</v>
      </c>
      <c r="G12" s="129">
        <f>+'[1]Adatok'!$AB$9</f>
        <v>78633700</v>
      </c>
    </row>
    <row r="13" spans="2:7" ht="24.75" customHeight="1">
      <c r="B13" s="126" t="s">
        <v>155</v>
      </c>
      <c r="C13" s="127" t="s">
        <v>156</v>
      </c>
      <c r="D13" s="128" t="s">
        <v>157</v>
      </c>
      <c r="E13" s="129">
        <f>+'[1]Adatok'!$BA$9</f>
        <v>111920503</v>
      </c>
      <c r="F13" s="129">
        <f>+'[1]Adatok'!$BB$9</f>
        <v>113701471</v>
      </c>
      <c r="G13" s="129">
        <f>+'[1]Adatok'!$BC$9</f>
        <v>113701471</v>
      </c>
    </row>
    <row r="14" spans="2:7" ht="24.75" customHeight="1">
      <c r="B14" s="126" t="s">
        <v>158</v>
      </c>
      <c r="C14" s="127" t="s">
        <v>159</v>
      </c>
      <c r="D14" s="128" t="s">
        <v>160</v>
      </c>
      <c r="E14" s="129">
        <f>+'[1]Adatok'!$BD$9</f>
        <v>12808960</v>
      </c>
      <c r="F14" s="129">
        <f>+'[1]Adatok'!$BE$9</f>
        <v>13294149</v>
      </c>
      <c r="G14" s="129">
        <f>+'[1]Adatok'!$BF$9</f>
        <v>13294149</v>
      </c>
    </row>
    <row r="15" spans="2:7" ht="24.75" customHeight="1">
      <c r="B15" s="126" t="s">
        <v>161</v>
      </c>
      <c r="C15" s="127" t="s">
        <v>802</v>
      </c>
      <c r="D15" s="128" t="s">
        <v>163</v>
      </c>
      <c r="E15" s="129">
        <f>+'[1]Adatok'!$CL$9</f>
        <v>40000000</v>
      </c>
      <c r="F15" s="129">
        <f>+'[1]Adatok'!$CM$9</f>
        <v>9934110</v>
      </c>
      <c r="G15" s="129">
        <f>+'[1]Adatok'!$CN$9</f>
        <v>9934110</v>
      </c>
    </row>
    <row r="16" spans="2:7" ht="24.75" customHeight="1">
      <c r="B16" s="126" t="s">
        <v>164</v>
      </c>
      <c r="C16" s="127" t="s">
        <v>803</v>
      </c>
      <c r="D16" s="128" t="s">
        <v>166</v>
      </c>
      <c r="E16" s="129">
        <f>+'[1]Adatok'!$CR$9</f>
        <v>0</v>
      </c>
      <c r="F16" s="129">
        <f>+'[1]Adatok'!$CS$9</f>
        <v>0</v>
      </c>
      <c r="G16" s="129">
        <f>+'[1]Adatok'!$CT$9</f>
        <v>0</v>
      </c>
    </row>
    <row r="17" spans="1:7" s="135" customFormat="1" ht="24.75" customHeight="1">
      <c r="A17" s="130"/>
      <c r="B17" s="131" t="s">
        <v>167</v>
      </c>
      <c r="C17" s="132" t="s">
        <v>168</v>
      </c>
      <c r="D17" s="133" t="s">
        <v>169</v>
      </c>
      <c r="E17" s="134">
        <f>SUM(E11:E16)</f>
        <v>324235486</v>
      </c>
      <c r="F17" s="134">
        <f>SUM(F11:F16)</f>
        <v>296983020</v>
      </c>
      <c r="G17" s="134">
        <f>SUM(G11:G16)</f>
        <v>296983020</v>
      </c>
    </row>
    <row r="18" spans="2:7" ht="11.25" customHeight="1">
      <c r="B18" s="136"/>
      <c r="E18" s="137"/>
      <c r="F18" s="137"/>
      <c r="G18" s="137"/>
    </row>
    <row r="19" spans="1:7" s="135" customFormat="1" ht="22.5" customHeight="1">
      <c r="A19" s="130"/>
      <c r="B19" s="131" t="s">
        <v>170</v>
      </c>
      <c r="C19" s="132" t="s">
        <v>171</v>
      </c>
      <c r="D19" s="133" t="s">
        <v>172</v>
      </c>
      <c r="E19" s="138">
        <f>+'[1]Adatok'!$DV$9</f>
        <v>14808984</v>
      </c>
      <c r="F19" s="138">
        <f>+'[1]Adatok'!$DW$9</f>
        <v>14808984</v>
      </c>
      <c r="G19" s="138">
        <f>+'[1]Adatok'!$DX$9</f>
        <v>14808984</v>
      </c>
    </row>
    <row r="20" spans="2:7" ht="23.25" customHeight="1">
      <c r="B20" s="440" t="s">
        <v>173</v>
      </c>
      <c r="C20" s="139"/>
      <c r="E20" s="555"/>
      <c r="F20" s="555"/>
      <c r="G20" s="555"/>
    </row>
    <row r="21" spans="1:7" s="135" customFormat="1" ht="27.75" customHeight="1">
      <c r="A21" s="130"/>
      <c r="B21" s="131" t="s">
        <v>149</v>
      </c>
      <c r="C21" s="132" t="s">
        <v>804</v>
      </c>
      <c r="D21" s="133" t="s">
        <v>151</v>
      </c>
      <c r="E21" s="138">
        <f>+'[1]Adatok'!$E$9</f>
        <v>81419590</v>
      </c>
      <c r="F21" s="138">
        <f>+'[1]Adatok'!$F$9</f>
        <v>81419590</v>
      </c>
      <c r="G21" s="138">
        <f>+'[1]Adatok'!$G$9</f>
        <v>81419590</v>
      </c>
    </row>
    <row r="22" spans="2:7" ht="14.25" customHeight="1">
      <c r="B22" s="556" t="s">
        <v>174</v>
      </c>
      <c r="C22" s="141" t="s">
        <v>175</v>
      </c>
      <c r="D22" s="142"/>
      <c r="E22" s="129">
        <f>+'[1]Adatok'!$E$9</f>
        <v>81419590</v>
      </c>
      <c r="F22" s="129">
        <f>+'[1]Adatok'!$F$9</f>
        <v>81419590</v>
      </c>
      <c r="G22" s="129">
        <f>+'[1]Adatok'!$G$9</f>
        <v>81419590</v>
      </c>
    </row>
    <row r="23" spans="2:7" ht="9" customHeight="1">
      <c r="B23" s="144"/>
      <c r="E23" s="137"/>
      <c r="F23" s="137"/>
      <c r="G23" s="137"/>
    </row>
    <row r="24" spans="1:7" s="135" customFormat="1" ht="24.75" customHeight="1">
      <c r="A24" s="130"/>
      <c r="B24" s="177" t="s">
        <v>152</v>
      </c>
      <c r="C24" s="132" t="s">
        <v>805</v>
      </c>
      <c r="D24" s="133" t="s">
        <v>154</v>
      </c>
      <c r="E24" s="138">
        <f>+'[1]Adatok'!$Z$9</f>
        <v>78086433</v>
      </c>
      <c r="F24" s="138">
        <f>+'[1]Adatok'!$AA$9</f>
        <v>78633700</v>
      </c>
      <c r="G24" s="138">
        <f>+'[1]Adatok'!$AB$9</f>
        <v>78633700</v>
      </c>
    </row>
    <row r="25" spans="1:7" s="149" customFormat="1" ht="15" customHeight="1">
      <c r="A25" s="146"/>
      <c r="B25" s="140" t="s">
        <v>174</v>
      </c>
      <c r="C25" s="178" t="s">
        <v>122</v>
      </c>
      <c r="D25" s="147"/>
      <c r="E25" s="148">
        <f>+'[1]Adatok'!K9</f>
        <v>67006100</v>
      </c>
      <c r="F25" s="148">
        <f>+'[1]Adatok'!L9</f>
        <v>67846700</v>
      </c>
      <c r="G25" s="148">
        <f>+'[1]Adatok'!M9</f>
        <v>67846700</v>
      </c>
    </row>
    <row r="26" spans="1:7" s="149" customFormat="1" ht="15" customHeight="1">
      <c r="A26" s="146"/>
      <c r="B26" s="150"/>
      <c r="C26" s="178" t="s">
        <v>123</v>
      </c>
      <c r="D26" s="147"/>
      <c r="E26" s="148">
        <f>+'[1]Adatok'!N9</f>
        <v>10693333</v>
      </c>
      <c r="F26" s="148">
        <f>+'[1]Adatok'!O9</f>
        <v>10400000</v>
      </c>
      <c r="G26" s="148">
        <f>+'[1]Adatok'!P9</f>
        <v>10400000</v>
      </c>
    </row>
    <row r="27" spans="1:7" s="149" customFormat="1" ht="15" customHeight="1">
      <c r="A27" s="146"/>
      <c r="B27" s="150"/>
      <c r="C27" s="441" t="s">
        <v>124</v>
      </c>
      <c r="D27" s="147"/>
      <c r="E27" s="148">
        <f>+'[1]Adatok'!Q9</f>
        <v>0</v>
      </c>
      <c r="F27" s="148">
        <f>+'[1]Adatok'!R9</f>
        <v>0</v>
      </c>
      <c r="G27" s="148">
        <f>+'[1]Adatok'!S9</f>
        <v>0</v>
      </c>
    </row>
    <row r="28" spans="1:7" s="149" customFormat="1" ht="15" customHeight="1">
      <c r="A28" s="146"/>
      <c r="B28" s="150"/>
      <c r="C28" s="152" t="s">
        <v>806</v>
      </c>
      <c r="D28" s="147"/>
      <c r="E28" s="148">
        <f>+'[1]Adatok'!T9</f>
        <v>387000</v>
      </c>
      <c r="F28" s="148">
        <f>+'[1]Adatok'!U9</f>
        <v>387000</v>
      </c>
      <c r="G28" s="148">
        <f>+'[1]Adatok'!V9</f>
        <v>387000</v>
      </c>
    </row>
    <row r="29" spans="1:7" s="149" customFormat="1" ht="15" customHeight="1">
      <c r="A29" s="146"/>
      <c r="B29" s="151"/>
      <c r="C29" s="152" t="s">
        <v>807</v>
      </c>
      <c r="D29" s="147"/>
      <c r="E29" s="148">
        <f>+'[1]Adatok'!W9</f>
        <v>0</v>
      </c>
      <c r="F29" s="148">
        <f>+'[1]Adatok'!X9</f>
        <v>0</v>
      </c>
      <c r="G29" s="148">
        <f>+'[1]Adatok'!Y9</f>
        <v>0</v>
      </c>
    </row>
    <row r="30" spans="2:7" s="149" customFormat="1" ht="11.25" customHeight="1">
      <c r="B30" s="153"/>
      <c r="C30" s="154"/>
      <c r="D30" s="155"/>
      <c r="E30" s="137">
        <f>IF(E25+E26+E27+E28+E29-E24=0,"","HIBÁS")</f>
      </c>
      <c r="F30" s="137">
        <f>IF(F25+F26+F27+F28+F29-F24=0,"","HIBÁS")</f>
      </c>
      <c r="G30" s="137">
        <f>IF(G25+G26+G27+G28+G29-G24=0,"","HIBÁS")</f>
      </c>
    </row>
    <row r="31" spans="1:7" s="135" customFormat="1" ht="27.75" customHeight="1">
      <c r="A31" s="130"/>
      <c r="B31" s="145" t="s">
        <v>155</v>
      </c>
      <c r="C31" s="156" t="s">
        <v>808</v>
      </c>
      <c r="D31" s="121" t="s">
        <v>157</v>
      </c>
      <c r="E31" s="138">
        <f>+'[1]Adatok'!$BA$9</f>
        <v>111920503</v>
      </c>
      <c r="F31" s="138">
        <f>+'[1]Adatok'!$BB$9</f>
        <v>113701471</v>
      </c>
      <c r="G31" s="138">
        <f>+'[1]Adatok'!$BC$9</f>
        <v>113701471</v>
      </c>
    </row>
    <row r="32" spans="1:7" s="135" customFormat="1" ht="17.25" customHeight="1">
      <c r="A32" s="130"/>
      <c r="B32" s="140" t="s">
        <v>174</v>
      </c>
      <c r="C32" s="442" t="s">
        <v>809</v>
      </c>
      <c r="D32" s="121"/>
      <c r="E32" s="143">
        <f>+'[1]Adatok'!AF9</f>
        <v>0</v>
      </c>
      <c r="F32" s="143">
        <f>+'[1]Adatok'!AG9</f>
        <v>0</v>
      </c>
      <c r="G32" s="143">
        <f>+'[1]Adatok'!AH9</f>
        <v>0</v>
      </c>
    </row>
    <row r="33" spans="2:7" ht="15.75" customHeight="1">
      <c r="B33" s="157"/>
      <c r="C33" s="178" t="s">
        <v>125</v>
      </c>
      <c r="D33" s="147"/>
      <c r="E33" s="148">
        <f>+'[1]Adatok'!AI9</f>
        <v>85845300</v>
      </c>
      <c r="F33" s="148">
        <f>+'[1]Adatok'!AJ9</f>
        <v>79247800</v>
      </c>
      <c r="G33" s="148">
        <f>+'[1]Adatok'!AK9</f>
        <v>79247800</v>
      </c>
    </row>
    <row r="34" spans="2:7" ht="22.5" customHeight="1">
      <c r="B34" s="150"/>
      <c r="C34" s="178" t="s">
        <v>810</v>
      </c>
      <c r="D34" s="147"/>
      <c r="E34" s="148">
        <f>+'[1]Adatok'!AL9</f>
        <v>0</v>
      </c>
      <c r="F34" s="148">
        <f>+'[1]Adatok'!AM9</f>
        <v>0</v>
      </c>
      <c r="G34" s="148">
        <f>+'[1]Adatok'!AN9</f>
        <v>0</v>
      </c>
    </row>
    <row r="35" spans="2:7" ht="16.5" customHeight="1">
      <c r="B35" s="150"/>
      <c r="C35" s="178" t="s">
        <v>811</v>
      </c>
      <c r="D35" s="147"/>
      <c r="E35" s="148">
        <f>+'[1]Adatok'!AO9</f>
        <v>26075203</v>
      </c>
      <c r="F35" s="148">
        <f>+'[1]Adatok'!AP9</f>
        <v>25556104</v>
      </c>
      <c r="G35" s="148">
        <f>+'[1]Adatok'!AQ9</f>
        <v>25556104</v>
      </c>
    </row>
    <row r="36" spans="2:7" ht="16.5" customHeight="1">
      <c r="B36" s="150"/>
      <c r="C36" s="178" t="s">
        <v>1027</v>
      </c>
      <c r="D36" s="147"/>
      <c r="E36" s="148">
        <f>+'[1]Adatok'!AR9</f>
        <v>0</v>
      </c>
      <c r="F36" s="148">
        <f>+'[1]Adatok'!AS9</f>
        <v>8897567</v>
      </c>
      <c r="G36" s="148">
        <f>+'[1]Adatok'!AT9</f>
        <v>8897567</v>
      </c>
    </row>
    <row r="37" spans="2:7" ht="13.5" customHeight="1">
      <c r="B37" s="150"/>
      <c r="C37" s="178" t="s">
        <v>1028</v>
      </c>
      <c r="D37" s="147"/>
      <c r="E37" s="148">
        <f>+'[1]Adatok'!AU9</f>
        <v>0</v>
      </c>
      <c r="F37" s="148">
        <f>+'[1]Adatok'!AV9</f>
        <v>0</v>
      </c>
      <c r="G37" s="148">
        <f>+'[1]Adatok'!AW9</f>
        <v>0</v>
      </c>
    </row>
    <row r="38" spans="2:7" ht="13.5" customHeight="1">
      <c r="B38" s="150"/>
      <c r="C38" s="557" t="s">
        <v>1029</v>
      </c>
      <c r="D38" s="147"/>
      <c r="E38" s="148">
        <f>+'[1]Adatok'!AX9</f>
        <v>0</v>
      </c>
      <c r="F38" s="148">
        <f>+'[1]Adatok'!AY9</f>
        <v>0</v>
      </c>
      <c r="G38" s="148">
        <f>+'[1]Adatok'!AZ9</f>
        <v>0</v>
      </c>
    </row>
    <row r="39" spans="1:7" s="149" customFormat="1" ht="14.25" customHeight="1">
      <c r="A39" s="146"/>
      <c r="B39" s="157"/>
      <c r="C39" s="558" t="s">
        <v>812</v>
      </c>
      <c r="D39" s="147"/>
      <c r="E39" s="148">
        <f>+'[1]Adatok'!AC9</f>
        <v>0</v>
      </c>
      <c r="F39" s="148">
        <f>+'[1]Adatok'!AD9</f>
        <v>0</v>
      </c>
      <c r="G39" s="148">
        <f>+'[1]Adatok'!AE9</f>
        <v>0</v>
      </c>
    </row>
    <row r="40" spans="1:7" s="161" customFormat="1" ht="14.25" customHeight="1">
      <c r="A40" s="158"/>
      <c r="B40" s="150"/>
      <c r="C40" s="179" t="s">
        <v>176</v>
      </c>
      <c r="D40" s="159"/>
      <c r="E40" s="160"/>
      <c r="F40" s="160">
        <f>+'[1]Adatok'!$EC$9</f>
        <v>0</v>
      </c>
      <c r="G40" s="160">
        <f>+'[1]Adatok'!$EC$9</f>
        <v>0</v>
      </c>
    </row>
    <row r="41" spans="1:7" s="161" customFormat="1" ht="14.25" customHeight="1">
      <c r="A41" s="158"/>
      <c r="B41" s="151"/>
      <c r="C41" s="179" t="s">
        <v>177</v>
      </c>
      <c r="D41" s="159"/>
      <c r="E41" s="160"/>
      <c r="F41" s="160">
        <f>+'[1]Adatok'!$EB$9</f>
        <v>0</v>
      </c>
      <c r="G41" s="160">
        <f>+'[1]Adatok'!$EB$9</f>
        <v>0</v>
      </c>
    </row>
    <row r="42" spans="2:7" ht="9" customHeight="1">
      <c r="B42" s="144"/>
      <c r="E42" s="137">
        <f>IF(E32+E33+E34+E35+E36+E37+E38+E39-E31=0,"","HIBÁS")</f>
      </c>
      <c r="F42" s="137">
        <f>IF(F32+F33+F34+F35+F36+F37+F38+F39-F31=0,"","HIBÁS")</f>
      </c>
      <c r="G42" s="137">
        <f>IF(G32+G33+G34+G35+G36+G37+G38+G39-G31=0,"","HIBÁS")</f>
      </c>
    </row>
    <row r="43" spans="2:7" ht="7.5" customHeight="1">
      <c r="B43" s="144"/>
      <c r="E43" s="137"/>
      <c r="F43" s="137">
        <f>IF(F40+F41-F39=0,"","HIBÁS")</f>
      </c>
      <c r="G43" s="137">
        <f>IF(G40+G41-G39=0,"","HIBÁS")</f>
      </c>
    </row>
    <row r="44" spans="1:7" s="135" customFormat="1" ht="24.75" customHeight="1">
      <c r="A44" s="130"/>
      <c r="B44" s="131" t="s">
        <v>158</v>
      </c>
      <c r="C44" s="132" t="s">
        <v>813</v>
      </c>
      <c r="D44" s="133" t="s">
        <v>160</v>
      </c>
      <c r="E44" s="129">
        <f>+'[1]Adatok'!$BD$9</f>
        <v>12808960</v>
      </c>
      <c r="F44" s="129">
        <f>+'[1]Adatok'!$BE$9</f>
        <v>13294149</v>
      </c>
      <c r="G44" s="129">
        <f>+'[1]Adatok'!$BF$9</f>
        <v>13294149</v>
      </c>
    </row>
    <row r="45" spans="2:7" ht="16.5" customHeight="1">
      <c r="B45" s="556" t="s">
        <v>174</v>
      </c>
      <c r="C45" s="162" t="s">
        <v>1030</v>
      </c>
      <c r="D45" s="147"/>
      <c r="E45" s="143">
        <f>+'[1]Adatok'!$BD$9</f>
        <v>12808960</v>
      </c>
      <c r="F45" s="143">
        <f>+'[1]Adatok'!$BE$9</f>
        <v>13294149</v>
      </c>
      <c r="G45" s="143">
        <f>+'[1]Adatok'!$BF$9</f>
        <v>13294149</v>
      </c>
    </row>
    <row r="46" spans="2:7" ht="10.5" customHeight="1">
      <c r="B46" s="144"/>
      <c r="E46" s="137"/>
      <c r="F46" s="137"/>
      <c r="G46" s="137"/>
    </row>
    <row r="47" spans="1:7" s="135" customFormat="1" ht="30" customHeight="1">
      <c r="A47" s="130"/>
      <c r="B47" s="131" t="s">
        <v>161</v>
      </c>
      <c r="C47" s="163" t="s">
        <v>814</v>
      </c>
      <c r="D47" s="164" t="s">
        <v>163</v>
      </c>
      <c r="E47" s="129">
        <f>+'[1]Adatok'!$CL$9</f>
        <v>40000000</v>
      </c>
      <c r="F47" s="129">
        <f>+'[1]Adatok'!$CM$9</f>
        <v>9934110</v>
      </c>
      <c r="G47" s="129">
        <f>+'[1]Adatok'!$CN$9</f>
        <v>9934110</v>
      </c>
    </row>
    <row r="48" spans="2:18" ht="16.5" customHeight="1">
      <c r="B48" s="140" t="s">
        <v>815</v>
      </c>
      <c r="C48" s="165" t="s">
        <v>178</v>
      </c>
      <c r="D48" s="166"/>
      <c r="E48" s="167"/>
      <c r="F48" s="167">
        <f>+'[1]Adatok'!BH9</f>
        <v>0</v>
      </c>
      <c r="G48" s="167">
        <f>+F48</f>
        <v>0</v>
      </c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</row>
    <row r="49" spans="2:18" ht="18" customHeight="1">
      <c r="B49" s="150"/>
      <c r="C49" s="165" t="s">
        <v>179</v>
      </c>
      <c r="D49" s="166"/>
      <c r="E49" s="167"/>
      <c r="F49" s="167">
        <f>+'[1]Adatok'!BI9</f>
        <v>0</v>
      </c>
      <c r="G49" s="167">
        <f aca="true" t="shared" si="0" ref="G49:G61">+F49</f>
        <v>0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</row>
    <row r="50" spans="2:18" ht="18" customHeight="1">
      <c r="B50" s="150"/>
      <c r="C50" s="559" t="s">
        <v>1031</v>
      </c>
      <c r="D50" s="166"/>
      <c r="E50" s="167"/>
      <c r="F50" s="167">
        <f>+'[1]Adatok'!BL9</f>
        <v>0</v>
      </c>
      <c r="G50" s="167">
        <f t="shared" si="0"/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</row>
    <row r="51" spans="2:18" ht="18" customHeight="1">
      <c r="B51" s="150"/>
      <c r="C51" s="165" t="s">
        <v>1032</v>
      </c>
      <c r="D51" s="166"/>
      <c r="E51" s="167"/>
      <c r="F51" s="167">
        <f>+'[1]Adatok'!BM9</f>
        <v>0</v>
      </c>
      <c r="G51" s="167">
        <f t="shared" si="0"/>
        <v>0</v>
      </c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</row>
    <row r="52" spans="2:18" ht="16.5" customHeight="1">
      <c r="B52" s="150"/>
      <c r="C52" s="165" t="s">
        <v>1033</v>
      </c>
      <c r="D52" s="166"/>
      <c r="E52" s="167"/>
      <c r="F52" s="167">
        <f>+'[1]Adatok'!BN9</f>
        <v>0</v>
      </c>
      <c r="G52" s="167">
        <f t="shared" si="0"/>
        <v>0</v>
      </c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</row>
    <row r="53" spans="2:18" ht="19.5" customHeight="1" hidden="1">
      <c r="B53" s="150"/>
      <c r="C53" s="165"/>
      <c r="D53" s="166"/>
      <c r="E53" s="167"/>
      <c r="F53" s="167"/>
      <c r="G53" s="167">
        <f t="shared" si="0"/>
        <v>0</v>
      </c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</row>
    <row r="54" spans="2:18" ht="19.5" customHeight="1">
      <c r="B54" s="150"/>
      <c r="C54" s="559" t="s">
        <v>1034</v>
      </c>
      <c r="D54" s="166"/>
      <c r="E54" s="167"/>
      <c r="F54" s="167">
        <f>+'[1]Adatok'!BO9</f>
        <v>0</v>
      </c>
      <c r="G54" s="167">
        <f t="shared" si="0"/>
        <v>0</v>
      </c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</row>
    <row r="55" spans="2:18" ht="19.5" customHeight="1">
      <c r="B55" s="150"/>
      <c r="C55" s="559" t="s">
        <v>1035</v>
      </c>
      <c r="D55" s="166"/>
      <c r="E55" s="167"/>
      <c r="F55" s="167">
        <f>+'[1]Adatok'!BP9</f>
        <v>0</v>
      </c>
      <c r="G55" s="167">
        <f t="shared" si="0"/>
        <v>0</v>
      </c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</row>
    <row r="56" spans="2:18" ht="19.5" customHeight="1">
      <c r="B56" s="150"/>
      <c r="C56" s="560" t="s">
        <v>1036</v>
      </c>
      <c r="D56" s="166"/>
      <c r="E56" s="167"/>
      <c r="F56" s="167">
        <f>+'[1]Adatok'!BQ9</f>
        <v>0</v>
      </c>
      <c r="G56" s="167">
        <f t="shared" si="0"/>
        <v>0</v>
      </c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</row>
    <row r="57" spans="2:18" ht="18" customHeight="1">
      <c r="B57" s="443" t="s">
        <v>816</v>
      </c>
      <c r="C57" s="165" t="s">
        <v>817</v>
      </c>
      <c r="D57" s="166"/>
      <c r="E57" s="167"/>
      <c r="F57" s="167">
        <f>+'[1]Adatok'!CG9</f>
        <v>5651797</v>
      </c>
      <c r="G57" s="167">
        <f t="shared" si="0"/>
        <v>5651797</v>
      </c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</row>
    <row r="58" spans="2:18" ht="15.75" customHeight="1" hidden="1">
      <c r="B58" s="150"/>
      <c r="C58" s="165"/>
      <c r="D58" s="166"/>
      <c r="E58" s="167"/>
      <c r="F58" s="167"/>
      <c r="G58" s="167">
        <f t="shared" si="0"/>
        <v>0</v>
      </c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</row>
    <row r="59" spans="2:18" ht="15.75" customHeight="1" hidden="1">
      <c r="B59" s="150"/>
      <c r="C59" s="165"/>
      <c r="D59" s="166"/>
      <c r="E59" s="167"/>
      <c r="F59" s="167"/>
      <c r="G59" s="167">
        <f t="shared" si="0"/>
        <v>0</v>
      </c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</row>
    <row r="60" spans="2:18" ht="21.75" customHeight="1">
      <c r="B60" s="150"/>
      <c r="C60" s="165" t="s">
        <v>1037</v>
      </c>
      <c r="D60" s="166"/>
      <c r="E60" s="167"/>
      <c r="F60" s="167">
        <f>+'[1]Adatok'!CH9</f>
        <v>1760220</v>
      </c>
      <c r="G60" s="167">
        <f t="shared" si="0"/>
        <v>1760220</v>
      </c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</row>
    <row r="61" spans="2:18" ht="19.5" customHeight="1">
      <c r="B61" s="150"/>
      <c r="C61" s="165" t="s">
        <v>1038</v>
      </c>
      <c r="D61" s="142"/>
      <c r="E61" s="169"/>
      <c r="F61" s="169">
        <f>+'[1]Adatok'!CJ9</f>
        <v>2522093</v>
      </c>
      <c r="G61" s="167">
        <f t="shared" si="0"/>
        <v>2522093</v>
      </c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</row>
    <row r="62" spans="2:18" ht="12" customHeight="1">
      <c r="B62" s="151"/>
      <c r="C62" s="165"/>
      <c r="D62" s="166"/>
      <c r="E62" s="167"/>
      <c r="F62" s="167"/>
      <c r="G62" s="167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</row>
    <row r="63" spans="2:18" ht="12" customHeight="1">
      <c r="B63" s="171"/>
      <c r="C63" s="172"/>
      <c r="D63" s="173"/>
      <c r="E63" s="137"/>
      <c r="F63" s="137">
        <f>IF(F48+F49+F50+F51+F52+F53+F54+F55+F56+F57+F58+F59+F60+F61-F47=0,"","HIBÁS")</f>
      </c>
      <c r="G63" s="137">
        <f>IF(G48+G49+G50+G51+G52+G53+G54+G55+G56+G57+G58+G59+G60+G61-G47=0,"","HIBÁS")</f>
      </c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</row>
    <row r="64" spans="2:10" ht="17.25" customHeight="1">
      <c r="B64" s="153"/>
      <c r="C64" s="153"/>
      <c r="D64" s="153"/>
      <c r="E64" s="153"/>
      <c r="F64" s="137"/>
      <c r="G64" s="137"/>
      <c r="I64" s="115"/>
      <c r="J64" s="176"/>
    </row>
    <row r="65" spans="2:10" ht="17.25" customHeight="1">
      <c r="B65" s="109" t="s">
        <v>132</v>
      </c>
      <c r="C65" s="175" t="str">
        <f>$C$2</f>
        <v>Vasvár </v>
      </c>
      <c r="D65" s="153"/>
      <c r="E65" s="153"/>
      <c r="F65" s="137"/>
      <c r="G65" s="137"/>
      <c r="I65" s="115"/>
      <c r="J65" s="176"/>
    </row>
    <row r="66" spans="2:10" ht="17.25" customHeight="1">
      <c r="B66" s="109" t="s">
        <v>133</v>
      </c>
      <c r="C66" s="175">
        <f>$C$3</f>
        <v>1804695</v>
      </c>
      <c r="D66" s="153"/>
      <c r="E66" s="153"/>
      <c r="F66" s="137"/>
      <c r="G66" s="137"/>
      <c r="I66" s="115"/>
      <c r="J66" s="176"/>
    </row>
    <row r="67" spans="2:10" ht="17.25" customHeight="1">
      <c r="B67" s="109"/>
      <c r="C67" s="175"/>
      <c r="D67" s="153"/>
      <c r="E67" s="153"/>
      <c r="F67" s="137"/>
      <c r="G67" s="137"/>
      <c r="I67" s="115"/>
      <c r="J67" s="176"/>
    </row>
    <row r="68" spans="2:7" ht="12.75">
      <c r="B68" s="617" t="s">
        <v>801</v>
      </c>
      <c r="C68" s="618" t="s">
        <v>137</v>
      </c>
      <c r="D68" s="619" t="s">
        <v>138</v>
      </c>
      <c r="E68" s="621" t="s">
        <v>139</v>
      </c>
      <c r="F68" s="622"/>
      <c r="G68" s="623" t="s">
        <v>140</v>
      </c>
    </row>
    <row r="69" spans="2:7" ht="12.75">
      <c r="B69" s="617"/>
      <c r="C69" s="618"/>
      <c r="D69" s="620"/>
      <c r="E69" s="122" t="s">
        <v>141</v>
      </c>
      <c r="F69" s="122" t="s">
        <v>142</v>
      </c>
      <c r="G69" s="624"/>
    </row>
    <row r="70" spans="2:7" ht="11.25" customHeight="1">
      <c r="B70" s="123" t="s">
        <v>143</v>
      </c>
      <c r="C70" s="123" t="s">
        <v>144</v>
      </c>
      <c r="D70" s="123" t="s">
        <v>145</v>
      </c>
      <c r="E70" s="124" t="s">
        <v>146</v>
      </c>
      <c r="F70" s="124" t="s">
        <v>147</v>
      </c>
      <c r="G70" s="125" t="s">
        <v>148</v>
      </c>
    </row>
    <row r="71" spans="2:7" ht="5.25" customHeight="1">
      <c r="B71" s="561"/>
      <c r="C71" s="561"/>
      <c r="D71" s="123"/>
      <c r="E71" s="124"/>
      <c r="F71" s="124"/>
      <c r="G71" s="125"/>
    </row>
    <row r="72" spans="2:7" ht="13.5" customHeight="1">
      <c r="B72" s="177" t="s">
        <v>164</v>
      </c>
      <c r="C72" s="163" t="s">
        <v>818</v>
      </c>
      <c r="D72" s="121" t="s">
        <v>166</v>
      </c>
      <c r="E72" s="129">
        <f>+'[1]Adatok'!$CR$9</f>
        <v>0</v>
      </c>
      <c r="F72" s="129">
        <f>+'[1]Adatok'!$CS$9</f>
        <v>0</v>
      </c>
      <c r="G72" s="129">
        <f>+'[1]Adatok'!$CT$9</f>
        <v>0</v>
      </c>
    </row>
    <row r="73" spans="2:7" ht="12.75">
      <c r="B73" s="140" t="s">
        <v>174</v>
      </c>
      <c r="C73" s="178" t="s">
        <v>1039</v>
      </c>
      <c r="D73" s="147"/>
      <c r="E73" s="148"/>
      <c r="F73" s="148">
        <f>+'[1]Adatok'!$CP$9</f>
        <v>0</v>
      </c>
      <c r="G73" s="148">
        <f>+F73</f>
        <v>0</v>
      </c>
    </row>
    <row r="74" spans="2:10" ht="17.25" customHeight="1">
      <c r="B74" s="157"/>
      <c r="C74" s="178" t="s">
        <v>1040</v>
      </c>
      <c r="D74" s="147"/>
      <c r="E74" s="148"/>
      <c r="F74" s="148">
        <f>+'[1]Adatok'!$CO$9</f>
        <v>0</v>
      </c>
      <c r="G74" s="148">
        <f>+F74</f>
        <v>0</v>
      </c>
      <c r="I74" s="109"/>
      <c r="J74" s="175"/>
    </row>
    <row r="75" spans="2:10" ht="9.75" customHeight="1">
      <c r="B75" s="151"/>
      <c r="C75" s="178"/>
      <c r="D75" s="147"/>
      <c r="E75" s="148"/>
      <c r="F75" s="148"/>
      <c r="G75" s="148"/>
      <c r="I75" s="109"/>
      <c r="J75" s="175"/>
    </row>
    <row r="76" spans="2:10" ht="12.75" customHeight="1">
      <c r="B76" s="109"/>
      <c r="C76" s="175"/>
      <c r="D76" s="153"/>
      <c r="E76" s="153"/>
      <c r="F76" s="137">
        <f>IF(F73+F74-F72=0,"","HIBÁS")</f>
      </c>
      <c r="G76" s="137">
        <f>IF(G73+G74-G72=0,"","HIBÁS")</f>
      </c>
      <c r="I76" s="115"/>
      <c r="J76" s="176"/>
    </row>
    <row r="77" spans="1:7" s="135" customFormat="1" ht="22.5" customHeight="1">
      <c r="A77" s="130"/>
      <c r="B77" s="180" t="s">
        <v>170</v>
      </c>
      <c r="C77" s="163" t="s">
        <v>819</v>
      </c>
      <c r="D77" s="133" t="s">
        <v>172</v>
      </c>
      <c r="E77" s="138">
        <f>+E19</f>
        <v>14808984</v>
      </c>
      <c r="F77" s="138">
        <f>+F19</f>
        <v>14808984</v>
      </c>
      <c r="G77" s="138">
        <f>+G19</f>
        <v>14808984</v>
      </c>
    </row>
    <row r="78" spans="2:7" ht="16.5" customHeight="1">
      <c r="B78" s="140" t="s">
        <v>820</v>
      </c>
      <c r="C78" s="178" t="s">
        <v>821</v>
      </c>
      <c r="D78" s="147"/>
      <c r="E78" s="148"/>
      <c r="F78" s="148">
        <f>+'[1]Adatok'!CV9</f>
        <v>0</v>
      </c>
      <c r="G78" s="148">
        <f aca="true" t="shared" si="1" ref="G78:G93">+F78</f>
        <v>0</v>
      </c>
    </row>
    <row r="79" spans="1:7" s="161" customFormat="1" ht="13.5" customHeight="1">
      <c r="A79" s="158"/>
      <c r="B79" s="181"/>
      <c r="C79" s="562" t="s">
        <v>180</v>
      </c>
      <c r="D79" s="444"/>
      <c r="E79" s="445"/>
      <c r="F79" s="563">
        <f>+'[1]Adatok'!CW9</f>
        <v>14808984</v>
      </c>
      <c r="G79" s="148">
        <f t="shared" si="1"/>
        <v>14808984</v>
      </c>
    </row>
    <row r="80" spans="1:7" s="161" customFormat="1" ht="13.5" customHeight="1">
      <c r="A80" s="158"/>
      <c r="B80" s="181"/>
      <c r="C80" s="562" t="s">
        <v>181</v>
      </c>
      <c r="D80" s="444"/>
      <c r="E80" s="445"/>
      <c r="F80" s="563">
        <f>+'[1]Adatok'!CX9</f>
        <v>0</v>
      </c>
      <c r="G80" s="148">
        <f t="shared" si="1"/>
        <v>0</v>
      </c>
    </row>
    <row r="81" spans="1:7" s="161" customFormat="1" ht="13.5" customHeight="1">
      <c r="A81" s="158"/>
      <c r="B81" s="181"/>
      <c r="C81" s="562" t="s">
        <v>182</v>
      </c>
      <c r="D81" s="444"/>
      <c r="E81" s="445"/>
      <c r="F81" s="563">
        <f>+'[1]Adatok'!CY9</f>
        <v>0</v>
      </c>
      <c r="G81" s="148">
        <f t="shared" si="1"/>
        <v>0</v>
      </c>
    </row>
    <row r="82" spans="1:7" s="161" customFormat="1" ht="13.5" customHeight="1">
      <c r="A82" s="158"/>
      <c r="B82" s="181"/>
      <c r="C82" s="564" t="s">
        <v>183</v>
      </c>
      <c r="D82" s="444"/>
      <c r="E82" s="445"/>
      <c r="F82" s="563">
        <f>+'[1]Adatok'!DG9</f>
        <v>0</v>
      </c>
      <c r="G82" s="148">
        <f t="shared" si="1"/>
        <v>0</v>
      </c>
    </row>
    <row r="83" spans="1:7" s="161" customFormat="1" ht="13.5" customHeight="1">
      <c r="A83" s="158"/>
      <c r="B83" s="181"/>
      <c r="C83" s="564" t="s">
        <v>822</v>
      </c>
      <c r="D83" s="444"/>
      <c r="E83" s="445"/>
      <c r="F83" s="563">
        <f>+'[1]Adatok'!DB9</f>
        <v>0</v>
      </c>
      <c r="G83" s="148">
        <f t="shared" si="1"/>
        <v>0</v>
      </c>
    </row>
    <row r="84" spans="1:7" s="161" customFormat="1" ht="13.5" customHeight="1">
      <c r="A84" s="158"/>
      <c r="B84" s="443" t="s">
        <v>823</v>
      </c>
      <c r="C84" s="565" t="s">
        <v>1041</v>
      </c>
      <c r="D84" s="444"/>
      <c r="E84" s="445"/>
      <c r="F84" s="563">
        <f>+'[1]Adatok'!DM9</f>
        <v>0</v>
      </c>
      <c r="G84" s="148">
        <f t="shared" si="1"/>
        <v>0</v>
      </c>
    </row>
    <row r="85" spans="1:7" s="161" customFormat="1" ht="13.5" customHeight="1">
      <c r="A85" s="158"/>
      <c r="B85" s="443"/>
      <c r="C85" s="565" t="s">
        <v>1042</v>
      </c>
      <c r="D85" s="444"/>
      <c r="E85" s="445"/>
      <c r="F85" s="563">
        <f>+'[1]Adatok'!DN9</f>
        <v>0</v>
      </c>
      <c r="G85" s="148">
        <f t="shared" si="1"/>
        <v>0</v>
      </c>
    </row>
    <row r="86" spans="1:7" s="161" customFormat="1" ht="13.5" customHeight="1">
      <c r="A86" s="158"/>
      <c r="B86" s="443"/>
      <c r="C86" s="565" t="s">
        <v>1043</v>
      </c>
      <c r="D86" s="444"/>
      <c r="E86" s="445"/>
      <c r="F86" s="563">
        <f>+'[1]Adatok'!DO9</f>
        <v>0</v>
      </c>
      <c r="G86" s="148">
        <f t="shared" si="1"/>
        <v>0</v>
      </c>
    </row>
    <row r="87" spans="1:7" s="161" customFormat="1" ht="13.5" customHeight="1">
      <c r="A87" s="158"/>
      <c r="B87" s="443"/>
      <c r="C87" s="565" t="s">
        <v>1044</v>
      </c>
      <c r="D87" s="444"/>
      <c r="E87" s="445"/>
      <c r="F87" s="563">
        <f>+'[1]Adatok'!DP9</f>
        <v>0</v>
      </c>
      <c r="G87" s="148">
        <f t="shared" si="1"/>
        <v>0</v>
      </c>
    </row>
    <row r="88" spans="1:7" s="161" customFormat="1" ht="13.5" customHeight="1">
      <c r="A88" s="158"/>
      <c r="B88" s="443"/>
      <c r="C88" s="565" t="s">
        <v>1045</v>
      </c>
      <c r="D88" s="444"/>
      <c r="E88" s="445"/>
      <c r="F88" s="563">
        <f>+'[1]Adatok'!DQ9</f>
        <v>0</v>
      </c>
      <c r="G88" s="148">
        <f t="shared" si="1"/>
        <v>0</v>
      </c>
    </row>
    <row r="89" spans="1:7" s="161" customFormat="1" ht="13.5" customHeight="1">
      <c r="A89" s="158"/>
      <c r="B89" s="443"/>
      <c r="C89" s="565" t="s">
        <v>1046</v>
      </c>
      <c r="D89" s="444"/>
      <c r="E89" s="445"/>
      <c r="F89" s="563">
        <f>+'[1]Adatok'!DR9</f>
        <v>0</v>
      </c>
      <c r="G89" s="148">
        <f t="shared" si="1"/>
        <v>0</v>
      </c>
    </row>
    <row r="90" spans="1:7" s="161" customFormat="1" ht="13.5" customHeight="1">
      <c r="A90" s="158"/>
      <c r="B90" s="443"/>
      <c r="C90" s="565" t="s">
        <v>1047</v>
      </c>
      <c r="D90" s="444"/>
      <c r="E90" s="445"/>
      <c r="F90" s="563">
        <f>+'[1]Adatok'!DS9</f>
        <v>0</v>
      </c>
      <c r="G90" s="148">
        <f t="shared" si="1"/>
        <v>0</v>
      </c>
    </row>
    <row r="91" spans="1:7" s="161" customFormat="1" ht="13.5" customHeight="1">
      <c r="A91" s="158"/>
      <c r="B91" s="446"/>
      <c r="C91" s="565" t="s">
        <v>1048</v>
      </c>
      <c r="D91" s="444"/>
      <c r="E91" s="445"/>
      <c r="F91" s="563">
        <f>+'[1]Adatok'!DT9</f>
        <v>0</v>
      </c>
      <c r="G91" s="148">
        <f t="shared" si="1"/>
        <v>0</v>
      </c>
    </row>
    <row r="92" spans="1:7" s="161" customFormat="1" ht="13.5" customHeight="1">
      <c r="A92" s="158"/>
      <c r="B92" s="446"/>
      <c r="C92" s="565" t="s">
        <v>1049</v>
      </c>
      <c r="D92" s="444"/>
      <c r="E92" s="445"/>
      <c r="F92" s="563">
        <f>+'[1]Adatok'!DU9</f>
        <v>0</v>
      </c>
      <c r="G92" s="148">
        <f t="shared" si="1"/>
        <v>0</v>
      </c>
    </row>
    <row r="93" spans="2:7" ht="15.75" customHeight="1">
      <c r="B93" s="447" t="s">
        <v>824</v>
      </c>
      <c r="C93" s="182" t="s">
        <v>126</v>
      </c>
      <c r="D93" s="147"/>
      <c r="E93" s="148"/>
      <c r="F93" s="148">
        <f>+'[1]Adatok'!DK9</f>
        <v>0</v>
      </c>
      <c r="G93" s="148">
        <f t="shared" si="1"/>
        <v>0</v>
      </c>
    </row>
    <row r="94" spans="2:7" ht="33" customHeight="1">
      <c r="B94" s="566"/>
      <c r="C94" s="567"/>
      <c r="D94" s="155"/>
      <c r="E94" s="568"/>
      <c r="F94" s="555">
        <f>IF(F78+F79+F80+F81+F82+F83+F84+F85+F86+F87+F88+F89+F90+F91+F92+F93-F77=0,"","HIBÁS")</f>
      </c>
      <c r="G94" s="555">
        <f>IF(G78+G79+G80+G81+G82+G83+G84+G85+G86+G87+G88+G89+G90+G91+G92+G93-G77=0,"","HIBÁS")</f>
      </c>
    </row>
    <row r="95" spans="2:7" ht="15" customHeight="1">
      <c r="B95" s="183" t="s">
        <v>825</v>
      </c>
      <c r="C95" s="184"/>
      <c r="D95" s="184"/>
      <c r="E95" s="185"/>
      <c r="F95" s="185"/>
      <c r="G95" s="186"/>
    </row>
    <row r="96" spans="2:7" ht="42" customHeight="1">
      <c r="B96" s="453" t="s">
        <v>826</v>
      </c>
      <c r="C96" s="454"/>
      <c r="D96" s="454"/>
      <c r="E96" s="455"/>
      <c r="F96" s="455"/>
      <c r="G96" s="448" t="s">
        <v>136</v>
      </c>
    </row>
    <row r="97" spans="1:9" s="149" customFormat="1" ht="15" customHeight="1">
      <c r="A97" s="146"/>
      <c r="B97" s="569"/>
      <c r="C97" s="570" t="s">
        <v>1050</v>
      </c>
      <c r="D97" s="571"/>
      <c r="E97" s="160"/>
      <c r="F97" s="160"/>
      <c r="G97" s="572">
        <f>+'[1]Adatok'!EH9</f>
        <v>5140828</v>
      </c>
      <c r="I97" s="573"/>
    </row>
    <row r="98" spans="1:9" s="149" customFormat="1" ht="15" customHeight="1">
      <c r="A98" s="146"/>
      <c r="B98" s="569"/>
      <c r="C98" s="570" t="s">
        <v>1051</v>
      </c>
      <c r="D98" s="571"/>
      <c r="E98" s="160"/>
      <c r="F98" s="160"/>
      <c r="G98" s="572">
        <f>+'[1]Adatok'!EI9</f>
        <v>8336995</v>
      </c>
      <c r="I98" s="573"/>
    </row>
    <row r="99" spans="1:7" s="149" customFormat="1" ht="13.5" customHeight="1">
      <c r="A99" s="146"/>
      <c r="B99" s="569"/>
      <c r="C99" s="574" t="s">
        <v>1052</v>
      </c>
      <c r="D99" s="571"/>
      <c r="E99" s="160"/>
      <c r="F99" s="160"/>
      <c r="G99" s="572">
        <f>+'[1]Adatok'!EJ9</f>
        <v>0</v>
      </c>
    </row>
    <row r="100" spans="1:7" s="149" customFormat="1" ht="15" customHeight="1">
      <c r="A100" s="146"/>
      <c r="B100" s="569"/>
      <c r="C100" s="575" t="s">
        <v>1053</v>
      </c>
      <c r="D100" s="571"/>
      <c r="E100" s="160"/>
      <c r="F100" s="160"/>
      <c r="G100" s="572">
        <f>+'[1]Adatok'!EK9</f>
        <v>0</v>
      </c>
    </row>
    <row r="101" spans="1:7" s="149" customFormat="1" ht="14.25" customHeight="1">
      <c r="A101" s="146"/>
      <c r="B101" s="569"/>
      <c r="C101" s="576" t="s">
        <v>1054</v>
      </c>
      <c r="D101" s="571"/>
      <c r="E101" s="160"/>
      <c r="F101" s="160"/>
      <c r="G101" s="572">
        <f>+'[1]Adatok'!EL9</f>
        <v>0</v>
      </c>
    </row>
    <row r="102" spans="1:7" s="149" customFormat="1" ht="13.5" customHeight="1">
      <c r="A102" s="146"/>
      <c r="B102" s="569"/>
      <c r="C102" s="574" t="s">
        <v>1055</v>
      </c>
      <c r="D102" s="571"/>
      <c r="E102" s="160"/>
      <c r="F102" s="160"/>
      <c r="G102" s="572">
        <f>+'[1]Adatok'!EM9</f>
        <v>-35185</v>
      </c>
    </row>
    <row r="103" spans="2:7" s="456" customFormat="1" ht="14.25" customHeight="1">
      <c r="B103" s="577"/>
      <c r="C103" s="578"/>
      <c r="D103" s="187"/>
      <c r="E103" s="579"/>
      <c r="F103" s="579"/>
      <c r="G103" s="580"/>
    </row>
    <row r="104" spans="2:7" ht="42" customHeight="1">
      <c r="B104" s="625" t="s">
        <v>1056</v>
      </c>
      <c r="C104" s="626"/>
      <c r="D104" s="449"/>
      <c r="E104" s="160"/>
      <c r="F104" s="160"/>
      <c r="G104" s="450">
        <f>+G105+G106</f>
        <v>306658</v>
      </c>
    </row>
    <row r="105" spans="2:7" ht="23.25" customHeight="1">
      <c r="B105" s="581" t="s">
        <v>1057</v>
      </c>
      <c r="C105" s="581" t="s">
        <v>1058</v>
      </c>
      <c r="D105" s="582"/>
      <c r="E105" s="160"/>
      <c r="F105" s="160"/>
      <c r="G105" s="583">
        <f>+'[1]Adatok'!EF9</f>
        <v>306658</v>
      </c>
    </row>
    <row r="106" spans="2:7" ht="23.25" customHeight="1">
      <c r="B106" s="584"/>
      <c r="C106" s="585" t="s">
        <v>1059</v>
      </c>
      <c r="D106" s="582"/>
      <c r="E106" s="160"/>
      <c r="F106" s="160"/>
      <c r="G106" s="583">
        <f>+'[1]Adatok'!EG9*(-1)</f>
        <v>0</v>
      </c>
    </row>
    <row r="107" spans="1:3" ht="16.5" customHeight="1">
      <c r="A107" s="114"/>
      <c r="B107" s="188"/>
      <c r="C107" s="189"/>
    </row>
    <row r="108" spans="1:7" ht="8.25" customHeight="1">
      <c r="A108" s="114"/>
      <c r="B108" s="451"/>
      <c r="C108" s="452"/>
      <c r="D108" s="452"/>
      <c r="E108" s="185"/>
      <c r="F108" s="185"/>
      <c r="G108" s="185"/>
    </row>
    <row r="109" spans="1:7" ht="8.25" customHeight="1">
      <c r="A109" s="114"/>
      <c r="B109" s="114"/>
      <c r="C109" s="114"/>
      <c r="D109" s="114"/>
      <c r="E109" s="114"/>
      <c r="F109" s="114"/>
      <c r="G109" s="114"/>
    </row>
    <row r="110" spans="2:8" s="457" customFormat="1" ht="182.25" customHeight="1">
      <c r="B110" s="616" t="s">
        <v>1060</v>
      </c>
      <c r="C110" s="616"/>
      <c r="D110" s="616"/>
      <c r="E110" s="616"/>
      <c r="F110" s="616"/>
      <c r="G110" s="616"/>
      <c r="H110" s="586"/>
    </row>
    <row r="111" spans="1:3" ht="12.75">
      <c r="A111" s="114"/>
      <c r="B111" s="189"/>
      <c r="C111" s="189"/>
    </row>
    <row r="112" spans="1:3" ht="12.75">
      <c r="A112" s="114"/>
      <c r="B112" s="174" t="s">
        <v>1061</v>
      </c>
      <c r="C112" s="189"/>
    </row>
    <row r="113" spans="1:3" ht="12.75">
      <c r="A113" s="114"/>
      <c r="B113" s="189"/>
      <c r="C113" s="189"/>
    </row>
    <row r="114" spans="1:3" ht="12.75">
      <c r="A114" s="114"/>
      <c r="B114" s="189"/>
      <c r="C114" s="189"/>
    </row>
  </sheetData>
  <sheetProtection/>
  <mergeCells count="14">
    <mergeCell ref="B5:G5"/>
    <mergeCell ref="B6:G6"/>
    <mergeCell ref="B8:B9"/>
    <mergeCell ref="C8:C9"/>
    <mergeCell ref="D8:D9"/>
    <mergeCell ref="E8:F8"/>
    <mergeCell ref="G8:G9"/>
    <mergeCell ref="B110:G110"/>
    <mergeCell ref="B68:B69"/>
    <mergeCell ref="C68:C69"/>
    <mergeCell ref="D68:D69"/>
    <mergeCell ref="E68:F68"/>
    <mergeCell ref="G68:G69"/>
    <mergeCell ref="B104:C104"/>
  </mergeCells>
  <printOptions/>
  <pageMargins left="0.35433070866141736" right="0.15748031496062992" top="0.15748031496062992" bottom="0.35433070866141736" header="0.1968503937007874" footer="0.2755905511811024"/>
  <pageSetup fitToHeight="0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zoomScalePageLayoutView="0" workbookViewId="0" topLeftCell="B14">
      <selection activeCell="O37" sqref="O37"/>
    </sheetView>
  </sheetViews>
  <sheetFormatPr defaultColWidth="9.140625" defaultRowHeight="15"/>
  <cols>
    <col min="1" max="1" width="82.57421875" style="0" customWidth="1"/>
    <col min="3" max="3" width="17.57421875" style="0" customWidth="1"/>
    <col min="4" max="5" width="17.421875" style="0" customWidth="1"/>
    <col min="6" max="6" width="9.140625" style="0" customWidth="1"/>
  </cols>
  <sheetData>
    <row r="1" spans="1:6" ht="27" customHeight="1">
      <c r="A1" s="608" t="s">
        <v>1067</v>
      </c>
      <c r="B1" s="608"/>
      <c r="C1" s="608"/>
      <c r="D1" s="608"/>
      <c r="E1" s="608"/>
      <c r="F1" s="547"/>
    </row>
    <row r="2" spans="1:6" ht="25.5" customHeight="1">
      <c r="A2" s="611" t="s">
        <v>236</v>
      </c>
      <c r="B2" s="611"/>
      <c r="C2" s="611"/>
      <c r="D2" s="611"/>
      <c r="E2" s="611"/>
      <c r="F2" s="547"/>
    </row>
    <row r="3" spans="1:6" ht="15.75" customHeight="1">
      <c r="A3" s="7"/>
      <c r="B3" s="547"/>
      <c r="C3" s="547"/>
      <c r="D3" s="547"/>
      <c r="E3" s="547"/>
      <c r="F3" s="547"/>
    </row>
    <row r="4" spans="1:4" ht="21" customHeight="1">
      <c r="A4" s="92" t="s">
        <v>82</v>
      </c>
      <c r="B4" s="198"/>
      <c r="D4" t="s">
        <v>777</v>
      </c>
    </row>
    <row r="5" spans="1:6" ht="25.5">
      <c r="A5" s="80" t="s">
        <v>109</v>
      </c>
      <c r="B5" s="199" t="s">
        <v>138</v>
      </c>
      <c r="C5" s="104" t="s">
        <v>110</v>
      </c>
      <c r="D5" s="104" t="s">
        <v>111</v>
      </c>
      <c r="E5" s="104" t="s">
        <v>112</v>
      </c>
      <c r="F5" s="593"/>
    </row>
    <row r="6" spans="1:6" ht="15">
      <c r="A6" s="200" t="s">
        <v>238</v>
      </c>
      <c r="B6" s="201" t="s">
        <v>239</v>
      </c>
      <c r="C6" s="202"/>
      <c r="D6" s="202"/>
      <c r="E6" s="202"/>
      <c r="F6" s="594"/>
    </row>
    <row r="7" spans="1:6" ht="15">
      <c r="A7" s="200" t="s">
        <v>240</v>
      </c>
      <c r="B7" s="201" t="s">
        <v>239</v>
      </c>
      <c r="C7" s="202"/>
      <c r="D7" s="202"/>
      <c r="E7" s="202"/>
      <c r="F7" s="594"/>
    </row>
    <row r="8" spans="1:6" ht="30">
      <c r="A8" s="200" t="s">
        <v>241</v>
      </c>
      <c r="B8" s="201" t="s">
        <v>239</v>
      </c>
      <c r="C8" s="202"/>
      <c r="D8" s="202"/>
      <c r="E8" s="202"/>
      <c r="F8" s="594"/>
    </row>
    <row r="9" spans="1:7" ht="15">
      <c r="A9" s="200" t="s">
        <v>242</v>
      </c>
      <c r="B9" s="201" t="s">
        <v>239</v>
      </c>
      <c r="C9" s="202"/>
      <c r="D9" s="202"/>
      <c r="E9" s="202"/>
      <c r="F9" s="594"/>
      <c r="G9" s="458"/>
    </row>
    <row r="10" spans="1:5" ht="15">
      <c r="A10" s="200" t="s">
        <v>243</v>
      </c>
      <c r="B10" s="201" t="s">
        <v>239</v>
      </c>
      <c r="C10" s="202"/>
      <c r="D10" s="202"/>
      <c r="E10" s="202"/>
    </row>
    <row r="11" spans="1:5" ht="15">
      <c r="A11" s="200" t="s">
        <v>244</v>
      </c>
      <c r="B11" s="201" t="s">
        <v>239</v>
      </c>
      <c r="C11" s="202"/>
      <c r="D11" s="202"/>
      <c r="E11" s="202"/>
    </row>
    <row r="12" spans="1:5" ht="15">
      <c r="A12" s="200" t="s">
        <v>245</v>
      </c>
      <c r="B12" s="201" t="s">
        <v>239</v>
      </c>
      <c r="C12" s="202"/>
      <c r="D12" s="202"/>
      <c r="E12" s="202"/>
    </row>
    <row r="13" spans="1:5" ht="15">
      <c r="A13" s="200" t="s">
        <v>246</v>
      </c>
      <c r="B13" s="201" t="s">
        <v>239</v>
      </c>
      <c r="C13" s="202"/>
      <c r="D13" s="202"/>
      <c r="E13" s="202"/>
    </row>
    <row r="14" spans="1:5" ht="15">
      <c r="A14" s="200" t="s">
        <v>247</v>
      </c>
      <c r="B14" s="201" t="s">
        <v>239</v>
      </c>
      <c r="C14" s="202"/>
      <c r="D14" s="202"/>
      <c r="E14" s="202"/>
    </row>
    <row r="15" spans="1:5" ht="15">
      <c r="A15" s="200" t="s">
        <v>248</v>
      </c>
      <c r="B15" s="201" t="s">
        <v>239</v>
      </c>
      <c r="C15" s="202"/>
      <c r="D15" s="202"/>
      <c r="E15" s="202"/>
    </row>
    <row r="16" spans="1:5" ht="25.5">
      <c r="A16" s="211" t="s">
        <v>249</v>
      </c>
      <c r="B16" s="204" t="s">
        <v>239</v>
      </c>
      <c r="C16" s="80">
        <v>0</v>
      </c>
      <c r="D16" s="80">
        <v>0</v>
      </c>
      <c r="E16" s="80">
        <v>0</v>
      </c>
    </row>
    <row r="17" spans="1:5" ht="15">
      <c r="A17" s="200" t="s">
        <v>238</v>
      </c>
      <c r="B17" s="201" t="s">
        <v>250</v>
      </c>
      <c r="C17" s="202"/>
      <c r="D17" s="202"/>
      <c r="E17" s="202"/>
    </row>
    <row r="18" spans="1:5" ht="15">
      <c r="A18" s="200" t="s">
        <v>240</v>
      </c>
      <c r="B18" s="201" t="s">
        <v>250</v>
      </c>
      <c r="C18" s="202"/>
      <c r="D18" s="202"/>
      <c r="E18" s="202"/>
    </row>
    <row r="19" spans="1:5" ht="30">
      <c r="A19" s="200" t="s">
        <v>241</v>
      </c>
      <c r="B19" s="201" t="s">
        <v>250</v>
      </c>
      <c r="C19" s="202"/>
      <c r="D19" s="202"/>
      <c r="E19" s="202"/>
    </row>
    <row r="20" spans="1:5" ht="15">
      <c r="A20" s="200" t="s">
        <v>242</v>
      </c>
      <c r="B20" s="201" t="s">
        <v>250</v>
      </c>
      <c r="C20" s="202"/>
      <c r="D20" s="202"/>
      <c r="E20" s="202"/>
    </row>
    <row r="21" spans="1:5" ht="15">
      <c r="A21" s="200" t="s">
        <v>243</v>
      </c>
      <c r="B21" s="201" t="s">
        <v>250</v>
      </c>
      <c r="C21" s="202"/>
      <c r="D21" s="202"/>
      <c r="E21" s="202"/>
    </row>
    <row r="22" spans="1:5" ht="15">
      <c r="A22" s="200" t="s">
        <v>244</v>
      </c>
      <c r="B22" s="201" t="s">
        <v>250</v>
      </c>
      <c r="C22" s="202"/>
      <c r="D22" s="202"/>
      <c r="E22" s="202"/>
    </row>
    <row r="23" spans="1:5" ht="15">
      <c r="A23" s="200" t="s">
        <v>245</v>
      </c>
      <c r="B23" s="201" t="s">
        <v>250</v>
      </c>
      <c r="C23" s="202"/>
      <c r="D23" s="202"/>
      <c r="E23" s="202"/>
    </row>
    <row r="24" spans="1:5" ht="15">
      <c r="A24" s="200" t="s">
        <v>246</v>
      </c>
      <c r="B24" s="201" t="s">
        <v>250</v>
      </c>
      <c r="C24" s="202"/>
      <c r="D24" s="202"/>
      <c r="E24" s="202"/>
    </row>
    <row r="25" spans="1:5" ht="15">
      <c r="A25" s="200" t="s">
        <v>247</v>
      </c>
      <c r="B25" s="201" t="s">
        <v>250</v>
      </c>
      <c r="C25" s="202"/>
      <c r="D25" s="202"/>
      <c r="E25" s="202"/>
    </row>
    <row r="26" spans="1:5" ht="15">
      <c r="A26" s="200" t="s">
        <v>248</v>
      </c>
      <c r="B26" s="201" t="s">
        <v>250</v>
      </c>
      <c r="C26" s="202"/>
      <c r="D26" s="202"/>
      <c r="E26" s="202"/>
    </row>
    <row r="27" spans="1:13" ht="25.5">
      <c r="A27" s="211" t="s">
        <v>251</v>
      </c>
      <c r="B27" s="204" t="s">
        <v>250</v>
      </c>
      <c r="C27" s="80">
        <v>0</v>
      </c>
      <c r="D27" s="80">
        <v>0</v>
      </c>
      <c r="E27" s="80">
        <v>0</v>
      </c>
      <c r="G27" t="s">
        <v>1073</v>
      </c>
      <c r="H27" t="s">
        <v>305</v>
      </c>
      <c r="I27" t="s">
        <v>396</v>
      </c>
      <c r="J27" t="s">
        <v>389</v>
      </c>
      <c r="K27" t="s">
        <v>390</v>
      </c>
      <c r="L27" t="s">
        <v>1074</v>
      </c>
      <c r="M27" t="s">
        <v>398</v>
      </c>
    </row>
    <row r="28" spans="1:13" ht="15">
      <c r="A28" s="200" t="s">
        <v>238</v>
      </c>
      <c r="B28" s="201" t="s">
        <v>252</v>
      </c>
      <c r="C28" s="202"/>
      <c r="D28" s="202">
        <v>47</v>
      </c>
      <c r="E28" s="202">
        <v>47</v>
      </c>
      <c r="G28" s="263"/>
      <c r="H28" s="263"/>
      <c r="I28" s="263"/>
      <c r="J28" s="263"/>
      <c r="K28" s="263">
        <v>47</v>
      </c>
      <c r="L28" s="263"/>
      <c r="M28" s="263">
        <f>SUM(G28:L28)</f>
        <v>47</v>
      </c>
    </row>
    <row r="29" spans="1:13" ht="15">
      <c r="A29" s="200" t="s">
        <v>240</v>
      </c>
      <c r="B29" s="201" t="s">
        <v>252</v>
      </c>
      <c r="C29" s="202"/>
      <c r="D29" s="202"/>
      <c r="E29" s="202"/>
      <c r="G29" s="263"/>
      <c r="H29" s="263"/>
      <c r="I29" s="263"/>
      <c r="J29" s="263"/>
      <c r="K29" s="263"/>
      <c r="L29" s="263"/>
      <c r="M29" s="263"/>
    </row>
    <row r="30" spans="1:13" ht="30">
      <c r="A30" s="200" t="s">
        <v>241</v>
      </c>
      <c r="B30" s="201" t="s">
        <v>252</v>
      </c>
      <c r="C30" s="202"/>
      <c r="D30" s="202"/>
      <c r="E30" s="202"/>
      <c r="G30" s="263"/>
      <c r="H30" s="263"/>
      <c r="I30" s="263"/>
      <c r="J30" s="263"/>
      <c r="K30" s="263"/>
      <c r="L30" s="263"/>
      <c r="M30" s="263">
        <f>SUM(F30:L30)</f>
        <v>0</v>
      </c>
    </row>
    <row r="31" spans="1:13" ht="15">
      <c r="A31" s="200" t="s">
        <v>242</v>
      </c>
      <c r="B31" s="201" t="s">
        <v>252</v>
      </c>
      <c r="C31" s="202"/>
      <c r="D31" s="202">
        <v>12538</v>
      </c>
      <c r="E31" s="202">
        <v>12538</v>
      </c>
      <c r="G31" s="263">
        <v>9029</v>
      </c>
      <c r="H31" s="263">
        <v>1509</v>
      </c>
      <c r="I31" s="263"/>
      <c r="J31" s="263"/>
      <c r="K31" s="263"/>
      <c r="L31" s="263">
        <v>2000</v>
      </c>
      <c r="M31" s="263">
        <f aca="true" t="shared" si="0" ref="M31:M37">SUM(F31:L31)</f>
        <v>12538</v>
      </c>
    </row>
    <row r="32" spans="1:13" ht="15">
      <c r="A32" s="200" t="s">
        <v>243</v>
      </c>
      <c r="B32" s="201" t="s">
        <v>252</v>
      </c>
      <c r="C32" s="202">
        <v>39400</v>
      </c>
      <c r="D32" s="202">
        <v>51476</v>
      </c>
      <c r="E32" s="202">
        <v>51476</v>
      </c>
      <c r="G32" s="263"/>
      <c r="H32" s="263"/>
      <c r="I32" s="263">
        <v>51476</v>
      </c>
      <c r="J32" s="263"/>
      <c r="K32" s="263"/>
      <c r="L32" s="263"/>
      <c r="M32" s="263">
        <f t="shared" si="0"/>
        <v>51476</v>
      </c>
    </row>
    <row r="33" spans="1:13" ht="15">
      <c r="A33" s="200" t="s">
        <v>244</v>
      </c>
      <c r="B33" s="201" t="s">
        <v>252</v>
      </c>
      <c r="C33" s="202"/>
      <c r="D33" s="202">
        <v>48832</v>
      </c>
      <c r="E33" s="202">
        <v>48832</v>
      </c>
      <c r="G33" s="263">
        <v>43464</v>
      </c>
      <c r="H33" s="263"/>
      <c r="I33" s="263"/>
      <c r="J33" s="263"/>
      <c r="K33" s="263">
        <v>156</v>
      </c>
      <c r="L33" s="263">
        <v>5212</v>
      </c>
      <c r="M33" s="263">
        <f t="shared" si="0"/>
        <v>48832</v>
      </c>
    </row>
    <row r="34" spans="1:13" ht="15">
      <c r="A34" s="200" t="s">
        <v>245</v>
      </c>
      <c r="B34" s="201" t="s">
        <v>252</v>
      </c>
      <c r="C34" s="202"/>
      <c r="D34" s="202">
        <v>721</v>
      </c>
      <c r="E34" s="202">
        <v>721</v>
      </c>
      <c r="G34" s="263"/>
      <c r="H34" s="263"/>
      <c r="I34" s="263"/>
      <c r="J34" s="263">
        <v>71</v>
      </c>
      <c r="K34" s="263"/>
      <c r="L34" s="263">
        <v>650</v>
      </c>
      <c r="M34" s="263">
        <f t="shared" si="0"/>
        <v>721</v>
      </c>
    </row>
    <row r="35" spans="1:13" ht="15">
      <c r="A35" s="200" t="s">
        <v>246</v>
      </c>
      <c r="B35" s="201" t="s">
        <v>252</v>
      </c>
      <c r="C35" s="202">
        <v>2500</v>
      </c>
      <c r="D35" s="202">
        <v>2971</v>
      </c>
      <c r="E35" s="202">
        <v>2971</v>
      </c>
      <c r="G35" s="263">
        <v>2971</v>
      </c>
      <c r="H35" s="263"/>
      <c r="I35" s="263"/>
      <c r="J35" s="263"/>
      <c r="K35" s="263"/>
      <c r="L35" s="263"/>
      <c r="M35" s="263">
        <f t="shared" si="0"/>
        <v>2971</v>
      </c>
    </row>
    <row r="36" spans="1:13" ht="15">
      <c r="A36" s="200" t="s">
        <v>247</v>
      </c>
      <c r="B36" s="201" t="s">
        <v>252</v>
      </c>
      <c r="C36" s="202"/>
      <c r="D36" s="202"/>
      <c r="E36" s="202"/>
      <c r="G36" s="263"/>
      <c r="H36" s="263"/>
      <c r="I36" s="263"/>
      <c r="J36" s="263"/>
      <c r="K36" s="263"/>
      <c r="L36" s="263"/>
      <c r="M36" s="263">
        <f t="shared" si="0"/>
        <v>0</v>
      </c>
    </row>
    <row r="37" spans="1:13" ht="15">
      <c r="A37" s="200" t="s">
        <v>248</v>
      </c>
      <c r="B37" s="201" t="s">
        <v>252</v>
      </c>
      <c r="C37" s="202"/>
      <c r="D37" s="202"/>
      <c r="E37" s="202"/>
      <c r="G37" s="263"/>
      <c r="H37" s="263"/>
      <c r="I37" s="263"/>
      <c r="J37" s="263"/>
      <c r="K37" s="263"/>
      <c r="L37" s="263"/>
      <c r="M37" s="263">
        <f t="shared" si="0"/>
        <v>0</v>
      </c>
    </row>
    <row r="38" spans="1:13" ht="15">
      <c r="A38" s="211" t="s">
        <v>253</v>
      </c>
      <c r="B38" s="204" t="s">
        <v>252</v>
      </c>
      <c r="C38" s="80">
        <f>SUM(C28:C37)</f>
        <v>41900</v>
      </c>
      <c r="D38" s="80">
        <f>SUM(D28:D37)</f>
        <v>116585</v>
      </c>
      <c r="E38" s="80">
        <f>SUM(E28:E37)</f>
        <v>116585</v>
      </c>
      <c r="G38" s="258">
        <f aca="true" t="shared" si="1" ref="G38:L38">SUM(G30:G37)</f>
        <v>55464</v>
      </c>
      <c r="H38" s="258">
        <f t="shared" si="1"/>
        <v>1509</v>
      </c>
      <c r="I38" s="258">
        <f t="shared" si="1"/>
        <v>51476</v>
      </c>
      <c r="J38" s="258">
        <f t="shared" si="1"/>
        <v>71</v>
      </c>
      <c r="K38" s="258">
        <f>SUM(K28:K37)</f>
        <v>203</v>
      </c>
      <c r="L38" s="258">
        <f t="shared" si="1"/>
        <v>7862</v>
      </c>
      <c r="M38" s="258">
        <f>SUM(M28:M37)</f>
        <v>116585</v>
      </c>
    </row>
    <row r="39" spans="1:5" ht="15">
      <c r="A39" s="200" t="s">
        <v>238</v>
      </c>
      <c r="B39" s="201" t="s">
        <v>254</v>
      </c>
      <c r="C39" s="202"/>
      <c r="D39" s="202"/>
      <c r="E39" s="202"/>
    </row>
    <row r="40" spans="1:5" ht="15">
      <c r="A40" s="200" t="s">
        <v>240</v>
      </c>
      <c r="B40" s="201" t="s">
        <v>254</v>
      </c>
      <c r="C40" s="202"/>
      <c r="D40" s="202"/>
      <c r="E40" s="202"/>
    </row>
    <row r="41" spans="1:5" ht="30">
      <c r="A41" s="200" t="s">
        <v>241</v>
      </c>
      <c r="B41" s="201" t="s">
        <v>254</v>
      </c>
      <c r="C41" s="202"/>
      <c r="D41" s="202"/>
      <c r="E41" s="202"/>
    </row>
    <row r="42" spans="1:5" ht="15">
      <c r="A42" s="200" t="s">
        <v>242</v>
      </c>
      <c r="B42" s="201" t="s">
        <v>254</v>
      </c>
      <c r="C42" s="202"/>
      <c r="D42" s="202"/>
      <c r="E42" s="202"/>
    </row>
    <row r="43" spans="1:5" ht="15">
      <c r="A43" s="200" t="s">
        <v>243</v>
      </c>
      <c r="B43" s="201" t="s">
        <v>254</v>
      </c>
      <c r="C43" s="202"/>
      <c r="D43" s="202"/>
      <c r="E43" s="202"/>
    </row>
    <row r="44" spans="1:5" ht="15">
      <c r="A44" s="200" t="s">
        <v>244</v>
      </c>
      <c r="B44" s="201" t="s">
        <v>254</v>
      </c>
      <c r="C44" s="202"/>
      <c r="D44" s="202"/>
      <c r="E44" s="202"/>
    </row>
    <row r="45" spans="1:5" ht="15">
      <c r="A45" s="200" t="s">
        <v>245</v>
      </c>
      <c r="B45" s="201" t="s">
        <v>254</v>
      </c>
      <c r="C45" s="202"/>
      <c r="D45" s="202"/>
      <c r="E45" s="202"/>
    </row>
    <row r="46" spans="1:5" ht="15">
      <c r="A46" s="200" t="s">
        <v>246</v>
      </c>
      <c r="B46" s="201" t="s">
        <v>254</v>
      </c>
      <c r="C46" s="202"/>
      <c r="D46" s="202"/>
      <c r="E46" s="202"/>
    </row>
    <row r="47" spans="1:6" ht="15">
      <c r="A47" s="200" t="s">
        <v>247</v>
      </c>
      <c r="B47" s="201" t="s">
        <v>254</v>
      </c>
      <c r="C47" s="202"/>
      <c r="D47" s="202"/>
      <c r="E47" s="202"/>
      <c r="F47" s="458"/>
    </row>
    <row r="48" spans="1:5" ht="15">
      <c r="A48" s="200" t="s">
        <v>248</v>
      </c>
      <c r="B48" s="201" t="s">
        <v>254</v>
      </c>
      <c r="C48" s="202"/>
      <c r="D48" s="202"/>
      <c r="E48" s="202"/>
    </row>
    <row r="49" spans="1:5" ht="25.5">
      <c r="A49" s="211" t="s">
        <v>255</v>
      </c>
      <c r="B49" s="204" t="s">
        <v>254</v>
      </c>
      <c r="C49" s="80">
        <v>0</v>
      </c>
      <c r="D49" s="80">
        <v>0</v>
      </c>
      <c r="E49" s="80">
        <v>0</v>
      </c>
    </row>
    <row r="50" spans="1:5" ht="15">
      <c r="A50" s="200" t="s">
        <v>256</v>
      </c>
      <c r="B50" s="201" t="s">
        <v>257</v>
      </c>
      <c r="C50" s="202"/>
      <c r="D50" s="202"/>
      <c r="E50" s="202"/>
    </row>
    <row r="51" spans="1:5" ht="15">
      <c r="A51" s="200" t="s">
        <v>240</v>
      </c>
      <c r="B51" s="201" t="s">
        <v>257</v>
      </c>
      <c r="C51" s="202"/>
      <c r="D51" s="202"/>
      <c r="E51" s="202"/>
    </row>
    <row r="52" spans="1:5" ht="30">
      <c r="A52" s="200" t="s">
        <v>241</v>
      </c>
      <c r="B52" s="201" t="s">
        <v>257</v>
      </c>
      <c r="C52" s="202"/>
      <c r="D52" s="202"/>
      <c r="E52" s="202"/>
    </row>
    <row r="53" spans="1:5" ht="15">
      <c r="A53" s="200" t="s">
        <v>242</v>
      </c>
      <c r="B53" s="201" t="s">
        <v>257</v>
      </c>
      <c r="C53" s="202"/>
      <c r="D53" s="202"/>
      <c r="E53" s="202"/>
    </row>
    <row r="54" spans="1:5" ht="15">
      <c r="A54" s="200" t="s">
        <v>243</v>
      </c>
      <c r="B54" s="201" t="s">
        <v>257</v>
      </c>
      <c r="C54" s="202"/>
      <c r="D54" s="202"/>
      <c r="E54" s="202"/>
    </row>
    <row r="55" spans="1:5" ht="15">
      <c r="A55" s="200" t="s">
        <v>244</v>
      </c>
      <c r="B55" s="201" t="s">
        <v>257</v>
      </c>
      <c r="C55" s="202"/>
      <c r="D55" s="202"/>
      <c r="E55" s="202"/>
    </row>
    <row r="56" spans="1:5" ht="15">
      <c r="A56" s="200" t="s">
        <v>245</v>
      </c>
      <c r="B56" s="201" t="s">
        <v>257</v>
      </c>
      <c r="C56" s="202"/>
      <c r="D56" s="202"/>
      <c r="E56" s="202"/>
    </row>
    <row r="57" spans="1:5" ht="15">
      <c r="A57" s="200" t="s">
        <v>246</v>
      </c>
      <c r="B57" s="201" t="s">
        <v>257</v>
      </c>
      <c r="C57" s="202"/>
      <c r="D57" s="202"/>
      <c r="E57" s="202"/>
    </row>
    <row r="58" spans="1:5" ht="15">
      <c r="A58" s="200" t="s">
        <v>247</v>
      </c>
      <c r="B58" s="201" t="s">
        <v>257</v>
      </c>
      <c r="C58" s="202"/>
      <c r="D58" s="202"/>
      <c r="E58" s="202"/>
    </row>
    <row r="59" spans="1:5" ht="15">
      <c r="A59" s="200" t="s">
        <v>248</v>
      </c>
      <c r="B59" s="201" t="s">
        <v>257</v>
      </c>
      <c r="C59" s="202"/>
      <c r="D59" s="202"/>
      <c r="E59" s="202"/>
    </row>
    <row r="60" spans="1:5" ht="25.5">
      <c r="A60" s="211" t="s">
        <v>258</v>
      </c>
      <c r="B60" s="204" t="s">
        <v>257</v>
      </c>
      <c r="C60" s="80">
        <v>0</v>
      </c>
      <c r="D60" s="80">
        <v>0</v>
      </c>
      <c r="E60" s="80">
        <v>0</v>
      </c>
    </row>
    <row r="61" spans="1:5" ht="15">
      <c r="A61" s="200" t="s">
        <v>238</v>
      </c>
      <c r="B61" s="201" t="s">
        <v>259</v>
      </c>
      <c r="C61" s="202"/>
      <c r="D61" s="202"/>
      <c r="E61" s="202"/>
    </row>
    <row r="62" spans="1:5" ht="15">
      <c r="A62" s="200" t="s">
        <v>240</v>
      </c>
      <c r="B62" s="201" t="s">
        <v>259</v>
      </c>
      <c r="C62" s="202"/>
      <c r="D62" s="202"/>
      <c r="E62" s="202"/>
    </row>
    <row r="63" spans="1:5" ht="30">
      <c r="A63" s="200" t="s">
        <v>241</v>
      </c>
      <c r="B63" s="201" t="s">
        <v>259</v>
      </c>
      <c r="C63" s="202">
        <v>150000</v>
      </c>
      <c r="D63" s="202"/>
      <c r="E63" s="202"/>
    </row>
    <row r="64" spans="1:5" ht="15">
      <c r="A64" s="200" t="s">
        <v>242</v>
      </c>
      <c r="B64" s="201" t="s">
        <v>259</v>
      </c>
      <c r="C64" s="202"/>
      <c r="D64" s="202"/>
      <c r="E64" s="202"/>
    </row>
    <row r="65" spans="1:5" ht="15">
      <c r="A65" s="200" t="s">
        <v>243</v>
      </c>
      <c r="B65" s="201" t="s">
        <v>259</v>
      </c>
      <c r="C65" s="202"/>
      <c r="D65" s="202"/>
      <c r="E65" s="202"/>
    </row>
    <row r="66" spans="1:5" ht="15">
      <c r="A66" s="200" t="s">
        <v>244</v>
      </c>
      <c r="B66" s="201" t="s">
        <v>259</v>
      </c>
      <c r="C66" s="202"/>
      <c r="D66" s="202"/>
      <c r="E66" s="202"/>
    </row>
    <row r="67" spans="1:5" ht="15">
      <c r="A67" s="200" t="s">
        <v>245</v>
      </c>
      <c r="B67" s="201" t="s">
        <v>259</v>
      </c>
      <c r="C67" s="202"/>
      <c r="D67" s="202"/>
      <c r="E67" s="202"/>
    </row>
    <row r="68" spans="1:5" ht="15">
      <c r="A68" s="200" t="s">
        <v>246</v>
      </c>
      <c r="B68" s="201" t="s">
        <v>259</v>
      </c>
      <c r="C68" s="202"/>
      <c r="D68" s="202"/>
      <c r="E68" s="202"/>
    </row>
    <row r="69" spans="1:5" ht="15">
      <c r="A69" s="200" t="s">
        <v>247</v>
      </c>
      <c r="B69" s="201" t="s">
        <v>259</v>
      </c>
      <c r="C69" s="202"/>
      <c r="D69" s="202"/>
      <c r="E69" s="202"/>
    </row>
    <row r="70" spans="1:5" ht="15">
      <c r="A70" s="200" t="s">
        <v>248</v>
      </c>
      <c r="B70" s="201" t="s">
        <v>259</v>
      </c>
      <c r="C70" s="202"/>
      <c r="D70" s="202"/>
      <c r="E70" s="202"/>
    </row>
    <row r="71" spans="1:5" ht="15">
      <c r="A71" s="211" t="s">
        <v>260</v>
      </c>
      <c r="B71" s="204" t="s">
        <v>259</v>
      </c>
      <c r="C71" s="80">
        <f>SUM(C63:C70)</f>
        <v>150000</v>
      </c>
      <c r="D71" s="80">
        <f>SUM(D63:D70)</f>
        <v>0</v>
      </c>
      <c r="E71" s="80">
        <v>0</v>
      </c>
    </row>
    <row r="72" spans="1:5" ht="15">
      <c r="A72" s="200" t="s">
        <v>261</v>
      </c>
      <c r="B72" s="205" t="s">
        <v>827</v>
      </c>
      <c r="C72" s="202"/>
      <c r="D72" s="202"/>
      <c r="E72" s="202"/>
    </row>
    <row r="73" spans="1:5" ht="15">
      <c r="A73" s="200" t="s">
        <v>263</v>
      </c>
      <c r="B73" s="205" t="s">
        <v>827</v>
      </c>
      <c r="C73" s="202"/>
      <c r="D73" s="202"/>
      <c r="E73" s="202"/>
    </row>
    <row r="74" spans="1:5" ht="15">
      <c r="A74" s="200" t="s">
        <v>264</v>
      </c>
      <c r="B74" s="205" t="s">
        <v>827</v>
      </c>
      <c r="C74" s="202"/>
      <c r="D74" s="202">
        <v>1341</v>
      </c>
      <c r="E74" s="202"/>
    </row>
    <row r="75" spans="1:5" ht="15">
      <c r="A75" s="205" t="s">
        <v>265</v>
      </c>
      <c r="B75" s="205" t="s">
        <v>827</v>
      </c>
      <c r="C75" s="202"/>
      <c r="D75" s="202"/>
      <c r="E75" s="202"/>
    </row>
    <row r="76" spans="1:5" ht="15">
      <c r="A76" s="205" t="s">
        <v>266</v>
      </c>
      <c r="B76" s="205" t="s">
        <v>827</v>
      </c>
      <c r="C76" s="202"/>
      <c r="D76" s="202"/>
      <c r="E76" s="202"/>
    </row>
    <row r="77" spans="1:5" ht="15">
      <c r="A77" s="205" t="s">
        <v>267</v>
      </c>
      <c r="B77" s="205" t="s">
        <v>827</v>
      </c>
      <c r="C77" s="202"/>
      <c r="D77" s="202"/>
      <c r="E77" s="202"/>
    </row>
    <row r="78" spans="1:5" ht="15">
      <c r="A78" s="200" t="s">
        <v>268</v>
      </c>
      <c r="B78" s="205" t="s">
        <v>827</v>
      </c>
      <c r="C78" s="202"/>
      <c r="D78" s="202"/>
      <c r="E78" s="202"/>
    </row>
    <row r="79" spans="1:5" ht="15">
      <c r="A79" s="200" t="s">
        <v>1068</v>
      </c>
      <c r="B79" s="205" t="s">
        <v>827</v>
      </c>
      <c r="C79" s="202"/>
      <c r="D79" s="202"/>
      <c r="E79" s="202"/>
    </row>
    <row r="80" spans="1:5" ht="15">
      <c r="A80" s="200" t="s">
        <v>1069</v>
      </c>
      <c r="B80" s="205" t="s">
        <v>827</v>
      </c>
      <c r="C80" s="202"/>
      <c r="D80" s="202"/>
      <c r="E80" s="202"/>
    </row>
    <row r="81" spans="1:5" ht="15">
      <c r="A81" s="200" t="s">
        <v>1070</v>
      </c>
      <c r="B81" s="205" t="s">
        <v>827</v>
      </c>
      <c r="C81" s="202"/>
      <c r="D81" s="202"/>
      <c r="E81" s="202"/>
    </row>
    <row r="82" spans="1:5" ht="25.5">
      <c r="A82" s="211" t="s">
        <v>269</v>
      </c>
      <c r="B82" s="211" t="s">
        <v>827</v>
      </c>
      <c r="C82" s="80">
        <v>0</v>
      </c>
      <c r="D82" s="80">
        <f>SUM(D72:D81)</f>
        <v>1341</v>
      </c>
      <c r="E82" s="80">
        <v>0</v>
      </c>
    </row>
    <row r="83" spans="1:5" ht="15">
      <c r="A83" s="200" t="s">
        <v>261</v>
      </c>
      <c r="B83" s="205" t="s">
        <v>828</v>
      </c>
      <c r="C83" s="202"/>
      <c r="D83" s="202"/>
      <c r="E83" s="202"/>
    </row>
    <row r="84" spans="1:5" ht="15">
      <c r="A84" s="200" t="s">
        <v>263</v>
      </c>
      <c r="B84" s="205" t="s">
        <v>828</v>
      </c>
      <c r="C84" s="202"/>
      <c r="D84" s="202">
        <v>3000</v>
      </c>
      <c r="E84" s="202">
        <v>3000</v>
      </c>
    </row>
    <row r="85" spans="1:5" ht="15">
      <c r="A85" s="200" t="s">
        <v>264</v>
      </c>
      <c r="B85" s="205" t="s">
        <v>828</v>
      </c>
      <c r="C85" s="202"/>
      <c r="D85" s="202"/>
      <c r="E85" s="202"/>
    </row>
    <row r="86" spans="1:5" ht="15">
      <c r="A86" s="205" t="s">
        <v>265</v>
      </c>
      <c r="B86" s="205" t="s">
        <v>828</v>
      </c>
      <c r="C86" s="202"/>
      <c r="D86" s="202"/>
      <c r="E86" s="202"/>
    </row>
    <row r="87" spans="1:5" ht="15">
      <c r="A87" s="205" t="s">
        <v>266</v>
      </c>
      <c r="B87" s="205" t="s">
        <v>828</v>
      </c>
      <c r="C87" s="202"/>
      <c r="D87" s="202"/>
      <c r="E87" s="202"/>
    </row>
    <row r="88" spans="1:5" ht="15">
      <c r="A88" s="205" t="s">
        <v>267</v>
      </c>
      <c r="B88" s="205" t="s">
        <v>828</v>
      </c>
      <c r="C88" s="202"/>
      <c r="D88" s="202"/>
      <c r="E88" s="202"/>
    </row>
    <row r="89" spans="1:5" ht="15">
      <c r="A89" s="200" t="s">
        <v>268</v>
      </c>
      <c r="B89" s="205" t="s">
        <v>828</v>
      </c>
      <c r="C89" s="202"/>
      <c r="D89" s="202">
        <v>630</v>
      </c>
      <c r="E89" s="202">
        <v>630</v>
      </c>
    </row>
    <row r="90" spans="1:5" ht="15">
      <c r="A90" s="200" t="s">
        <v>1071</v>
      </c>
      <c r="B90" s="205" t="s">
        <v>828</v>
      </c>
      <c r="C90" s="202"/>
      <c r="D90" s="202"/>
      <c r="E90" s="202"/>
    </row>
    <row r="91" spans="1:5" ht="15">
      <c r="A91" s="200" t="s">
        <v>1069</v>
      </c>
      <c r="B91" s="205" t="s">
        <v>828</v>
      </c>
      <c r="C91" s="202"/>
      <c r="D91" s="202"/>
      <c r="E91" s="202"/>
    </row>
    <row r="92" spans="1:5" ht="15">
      <c r="A92" s="200" t="s">
        <v>1070</v>
      </c>
      <c r="B92" s="205" t="s">
        <v>828</v>
      </c>
      <c r="C92" s="202"/>
      <c r="D92" s="202"/>
      <c r="E92" s="202"/>
    </row>
    <row r="93" spans="1:5" ht="15">
      <c r="A93" s="206" t="s">
        <v>271</v>
      </c>
      <c r="B93" s="204" t="s">
        <v>828</v>
      </c>
      <c r="C93" s="80">
        <v>0</v>
      </c>
      <c r="D93" s="80">
        <f>SUM(D83:D92)</f>
        <v>3630</v>
      </c>
      <c r="E93" s="80">
        <f>SUM(E83:E92)</f>
        <v>3630</v>
      </c>
    </row>
    <row r="94" spans="1:5" ht="25.5">
      <c r="A94" s="211" t="s">
        <v>115</v>
      </c>
      <c r="B94" s="204" t="s">
        <v>272</v>
      </c>
      <c r="C94" s="80">
        <f>SUM(C84:C93)</f>
        <v>0</v>
      </c>
      <c r="D94" s="80">
        <v>0</v>
      </c>
      <c r="E94" s="80">
        <v>0</v>
      </c>
    </row>
    <row r="95" spans="1:5" ht="15">
      <c r="A95" s="200" t="s">
        <v>261</v>
      </c>
      <c r="B95" s="205" t="s">
        <v>830</v>
      </c>
      <c r="C95" s="202"/>
      <c r="D95" s="202"/>
      <c r="E95" s="202"/>
    </row>
    <row r="96" spans="1:5" ht="15">
      <c r="A96" s="200" t="s">
        <v>263</v>
      </c>
      <c r="B96" s="205" t="s">
        <v>830</v>
      </c>
      <c r="C96" s="202">
        <v>17288</v>
      </c>
      <c r="D96" s="202">
        <v>17288</v>
      </c>
      <c r="E96" s="202">
        <v>17288</v>
      </c>
    </row>
    <row r="97" spans="1:5" ht="15">
      <c r="A97" s="200" t="s">
        <v>264</v>
      </c>
      <c r="B97" s="205" t="s">
        <v>830</v>
      </c>
      <c r="C97" s="202">
        <v>137</v>
      </c>
      <c r="D97" s="202">
        <v>166</v>
      </c>
      <c r="E97" s="202">
        <v>166</v>
      </c>
    </row>
    <row r="98" spans="1:5" ht="15">
      <c r="A98" s="205" t="s">
        <v>265</v>
      </c>
      <c r="B98" s="205" t="s">
        <v>830</v>
      </c>
      <c r="C98" s="202"/>
      <c r="D98" s="202"/>
      <c r="E98" s="202"/>
    </row>
    <row r="99" spans="1:5" ht="15">
      <c r="A99" s="205" t="s">
        <v>266</v>
      </c>
      <c r="B99" s="205" t="s">
        <v>830</v>
      </c>
      <c r="C99" s="202"/>
      <c r="D99" s="202"/>
      <c r="E99" s="202"/>
    </row>
    <row r="100" spans="1:5" ht="15">
      <c r="A100" s="205" t="s">
        <v>267</v>
      </c>
      <c r="B100" s="205" t="s">
        <v>830</v>
      </c>
      <c r="C100" s="202"/>
      <c r="D100" s="202"/>
      <c r="E100" s="202"/>
    </row>
    <row r="101" spans="1:5" ht="15">
      <c r="A101" s="200" t="s">
        <v>268</v>
      </c>
      <c r="B101" s="205" t="s">
        <v>830</v>
      </c>
      <c r="C101" s="202"/>
      <c r="D101" s="202"/>
      <c r="E101" s="202"/>
    </row>
    <row r="102" spans="1:5" ht="15">
      <c r="A102" s="200" t="s">
        <v>1068</v>
      </c>
      <c r="B102" s="205" t="s">
        <v>830</v>
      </c>
      <c r="C102" s="202"/>
      <c r="D102" s="202"/>
      <c r="E102" s="202"/>
    </row>
    <row r="103" spans="1:5" ht="15">
      <c r="A103" s="200" t="s">
        <v>1069</v>
      </c>
      <c r="B103" s="205" t="s">
        <v>830</v>
      </c>
      <c r="C103" s="202"/>
      <c r="D103" s="202"/>
      <c r="E103" s="202"/>
    </row>
    <row r="104" spans="1:5" ht="15">
      <c r="A104" s="200" t="s">
        <v>1070</v>
      </c>
      <c r="B104" s="205" t="s">
        <v>830</v>
      </c>
      <c r="C104" s="202"/>
      <c r="D104" s="202"/>
      <c r="E104" s="202"/>
    </row>
    <row r="105" spans="1:5" ht="25.5">
      <c r="A105" s="211" t="s">
        <v>586</v>
      </c>
      <c r="B105" s="211" t="s">
        <v>830</v>
      </c>
      <c r="C105" s="80">
        <f>SUM(C95:C104)</f>
        <v>17425</v>
      </c>
      <c r="D105" s="80">
        <f>SUM(D95:D104)</f>
        <v>17454</v>
      </c>
      <c r="E105" s="80">
        <f>SUM(E95:E104)</f>
        <v>17454</v>
      </c>
    </row>
    <row r="106" spans="1:5" ht="25.5">
      <c r="A106" s="211" t="s">
        <v>1072</v>
      </c>
      <c r="B106" s="211" t="s">
        <v>831</v>
      </c>
      <c r="C106" s="80">
        <v>0</v>
      </c>
      <c r="D106" s="80">
        <v>6651</v>
      </c>
      <c r="E106" s="80">
        <v>6652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25">
      <selection activeCell="D28" sqref="D28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28125" style="0" customWidth="1"/>
    <col min="4" max="4" width="16.57421875" style="0" customWidth="1"/>
    <col min="5" max="5" width="16.140625" style="207" customWidth="1"/>
  </cols>
  <sheetData>
    <row r="1" spans="1:8" ht="27" customHeight="1">
      <c r="A1" s="608" t="s">
        <v>987</v>
      </c>
      <c r="B1" s="608"/>
      <c r="C1" s="608"/>
      <c r="D1" s="608"/>
      <c r="E1" s="608"/>
      <c r="F1" s="545"/>
      <c r="G1" s="545"/>
      <c r="H1" s="545"/>
    </row>
    <row r="2" spans="1:4" ht="27" customHeight="1">
      <c r="A2" s="611" t="s">
        <v>197</v>
      </c>
      <c r="B2" s="609"/>
      <c r="C2" s="609"/>
      <c r="D2" s="609"/>
    </row>
    <row r="3" spans="1:4" ht="19.5" customHeight="1">
      <c r="A3" s="7"/>
      <c r="B3" s="105"/>
      <c r="C3" s="105"/>
      <c r="D3" s="105"/>
    </row>
    <row r="4" spans="1:4" ht="15">
      <c r="A4" s="92" t="s">
        <v>82</v>
      </c>
      <c r="B4" s="198"/>
      <c r="C4" s="198"/>
      <c r="D4" s="198" t="s">
        <v>355</v>
      </c>
    </row>
    <row r="5" spans="1:5" ht="25.5">
      <c r="A5" s="80" t="s">
        <v>109</v>
      </c>
      <c r="B5" s="199" t="s">
        <v>138</v>
      </c>
      <c r="C5" s="596" t="s">
        <v>110</v>
      </c>
      <c r="D5" s="596" t="s">
        <v>111</v>
      </c>
      <c r="E5" s="595" t="s">
        <v>112</v>
      </c>
    </row>
    <row r="6" spans="1:5" ht="15">
      <c r="A6" s="200" t="s">
        <v>199</v>
      </c>
      <c r="B6" s="201" t="s">
        <v>200</v>
      </c>
      <c r="C6" s="202"/>
      <c r="D6" s="202"/>
      <c r="E6" s="210"/>
    </row>
    <row r="7" spans="1:5" ht="15">
      <c r="A7" s="200" t="s">
        <v>201</v>
      </c>
      <c r="B7" s="201" t="s">
        <v>200</v>
      </c>
      <c r="C7" s="202"/>
      <c r="D7" s="202"/>
      <c r="E7" s="210"/>
    </row>
    <row r="8" spans="1:5" ht="15">
      <c r="A8" s="200" t="s">
        <v>202</v>
      </c>
      <c r="B8" s="201" t="s">
        <v>200</v>
      </c>
      <c r="C8" s="202"/>
      <c r="D8" s="202"/>
      <c r="E8" s="210"/>
    </row>
    <row r="9" spans="1:5" ht="15">
      <c r="A9" s="200" t="s">
        <v>203</v>
      </c>
      <c r="B9" s="201" t="s">
        <v>200</v>
      </c>
      <c r="C9" s="202"/>
      <c r="D9" s="202"/>
      <c r="E9" s="210"/>
    </row>
    <row r="10" spans="1:5" ht="15">
      <c r="A10" s="200" t="s">
        <v>204</v>
      </c>
      <c r="B10" s="201" t="s">
        <v>200</v>
      </c>
      <c r="C10" s="202"/>
      <c r="D10" s="202"/>
      <c r="E10" s="210"/>
    </row>
    <row r="11" spans="1:5" ht="15">
      <c r="A11" s="200" t="s">
        <v>205</v>
      </c>
      <c r="B11" s="201" t="s">
        <v>200</v>
      </c>
      <c r="C11" s="202"/>
      <c r="D11" s="202"/>
      <c r="E11" s="210"/>
    </row>
    <row r="12" spans="1:5" ht="15">
      <c r="A12" s="200" t="s">
        <v>206</v>
      </c>
      <c r="B12" s="201" t="s">
        <v>200</v>
      </c>
      <c r="C12" s="202"/>
      <c r="D12" s="202"/>
      <c r="E12" s="210"/>
    </row>
    <row r="13" spans="1:5" ht="15">
      <c r="A13" s="200" t="s">
        <v>207</v>
      </c>
      <c r="B13" s="201" t="s">
        <v>200</v>
      </c>
      <c r="C13" s="202"/>
      <c r="D13" s="202"/>
      <c r="E13" s="210"/>
    </row>
    <row r="14" spans="1:5" ht="15">
      <c r="A14" s="200" t="s">
        <v>208</v>
      </c>
      <c r="B14" s="201" t="s">
        <v>200</v>
      </c>
      <c r="C14" s="202"/>
      <c r="D14" s="202"/>
      <c r="E14" s="210"/>
    </row>
    <row r="15" spans="1:5" ht="15">
      <c r="A15" s="200" t="s">
        <v>209</v>
      </c>
      <c r="B15" s="201" t="s">
        <v>200</v>
      </c>
      <c r="C15" s="202"/>
      <c r="D15" s="202"/>
      <c r="E15" s="210"/>
    </row>
    <row r="16" spans="1:5" ht="25.5">
      <c r="A16" s="203" t="s">
        <v>210</v>
      </c>
      <c r="B16" s="204" t="s">
        <v>200</v>
      </c>
      <c r="C16" s="202"/>
      <c r="D16" s="202"/>
      <c r="E16" s="210"/>
    </row>
    <row r="17" spans="1:5" ht="15">
      <c r="A17" s="200" t="s">
        <v>199</v>
      </c>
      <c r="B17" s="201" t="s">
        <v>211</v>
      </c>
      <c r="C17" s="202"/>
      <c r="D17" s="202"/>
      <c r="E17" s="210"/>
    </row>
    <row r="18" spans="1:5" ht="15">
      <c r="A18" s="200" t="s">
        <v>201</v>
      </c>
      <c r="B18" s="201" t="s">
        <v>211</v>
      </c>
      <c r="C18" s="202"/>
      <c r="D18" s="202"/>
      <c r="E18" s="210"/>
    </row>
    <row r="19" spans="1:5" ht="15">
      <c r="A19" s="200" t="s">
        <v>202</v>
      </c>
      <c r="B19" s="201" t="s">
        <v>211</v>
      </c>
      <c r="C19" s="202"/>
      <c r="D19" s="202"/>
      <c r="E19" s="210"/>
    </row>
    <row r="20" spans="1:5" ht="15">
      <c r="A20" s="200" t="s">
        <v>203</v>
      </c>
      <c r="B20" s="201" t="s">
        <v>211</v>
      </c>
      <c r="C20" s="202"/>
      <c r="D20" s="202"/>
      <c r="E20" s="210"/>
    </row>
    <row r="21" spans="1:5" ht="15">
      <c r="A21" s="200" t="s">
        <v>204</v>
      </c>
      <c r="B21" s="201" t="s">
        <v>211</v>
      </c>
      <c r="C21" s="202"/>
      <c r="D21" s="202"/>
      <c r="E21" s="210"/>
    </row>
    <row r="22" spans="1:5" ht="15">
      <c r="A22" s="200" t="s">
        <v>205</v>
      </c>
      <c r="B22" s="201" t="s">
        <v>211</v>
      </c>
      <c r="C22" s="202"/>
      <c r="D22" s="202"/>
      <c r="E22" s="210"/>
    </row>
    <row r="23" spans="1:5" ht="15">
      <c r="A23" s="200" t="s">
        <v>206</v>
      </c>
      <c r="B23" s="201" t="s">
        <v>211</v>
      </c>
      <c r="C23" s="202"/>
      <c r="D23" s="202"/>
      <c r="E23" s="210"/>
    </row>
    <row r="24" spans="1:5" ht="15">
      <c r="A24" s="200" t="s">
        <v>207</v>
      </c>
      <c r="B24" s="201" t="s">
        <v>211</v>
      </c>
      <c r="C24" s="202"/>
      <c r="D24" s="202"/>
      <c r="E24" s="210"/>
    </row>
    <row r="25" spans="1:5" ht="15">
      <c r="A25" s="200" t="s">
        <v>208</v>
      </c>
      <c r="B25" s="201" t="s">
        <v>211</v>
      </c>
      <c r="C25" s="202"/>
      <c r="D25" s="202"/>
      <c r="E25" s="210"/>
    </row>
    <row r="26" spans="1:5" ht="15">
      <c r="A26" s="200" t="s">
        <v>209</v>
      </c>
      <c r="B26" s="201" t="s">
        <v>211</v>
      </c>
      <c r="C26" s="202"/>
      <c r="D26" s="202"/>
      <c r="E26" s="210"/>
    </row>
    <row r="27" spans="1:5" ht="25.5">
      <c r="A27" s="203" t="s">
        <v>212</v>
      </c>
      <c r="B27" s="204" t="s">
        <v>211</v>
      </c>
      <c r="C27" s="202"/>
      <c r="D27" s="202"/>
      <c r="E27" s="210"/>
    </row>
    <row r="28" spans="1:5" ht="15">
      <c r="A28" s="200" t="s">
        <v>199</v>
      </c>
      <c r="B28" s="201" t="s">
        <v>213</v>
      </c>
      <c r="C28" s="202"/>
      <c r="D28" s="210"/>
      <c r="E28" s="210"/>
    </row>
    <row r="29" spans="1:5" ht="15">
      <c r="A29" s="200" t="s">
        <v>201</v>
      </c>
      <c r="B29" s="201" t="s">
        <v>213</v>
      </c>
      <c r="C29" s="202"/>
      <c r="D29" s="210"/>
      <c r="E29" s="210"/>
    </row>
    <row r="30" spans="1:5" ht="15">
      <c r="A30" s="200" t="s">
        <v>202</v>
      </c>
      <c r="B30" s="201" t="s">
        <v>213</v>
      </c>
      <c r="C30" s="202"/>
      <c r="D30" s="210"/>
      <c r="E30" s="210"/>
    </row>
    <row r="31" spans="1:5" ht="15">
      <c r="A31" s="200" t="s">
        <v>203</v>
      </c>
      <c r="B31" s="201" t="s">
        <v>213</v>
      </c>
      <c r="C31" s="202"/>
      <c r="D31" s="210"/>
      <c r="E31" s="210"/>
    </row>
    <row r="32" spans="1:5" ht="15">
      <c r="A32" s="200" t="s">
        <v>204</v>
      </c>
      <c r="B32" s="201" t="s">
        <v>213</v>
      </c>
      <c r="C32" s="202"/>
      <c r="D32" s="210"/>
      <c r="E32" s="210"/>
    </row>
    <row r="33" spans="1:5" ht="15">
      <c r="A33" s="200" t="s">
        <v>205</v>
      </c>
      <c r="B33" s="201" t="s">
        <v>213</v>
      </c>
      <c r="C33" s="202"/>
      <c r="D33" s="210">
        <v>975</v>
      </c>
      <c r="E33" s="210">
        <v>975</v>
      </c>
    </row>
    <row r="34" spans="1:5" ht="15">
      <c r="A34" s="200" t="s">
        <v>206</v>
      </c>
      <c r="B34" s="201" t="s">
        <v>213</v>
      </c>
      <c r="C34" s="202"/>
      <c r="D34" s="210">
        <v>367</v>
      </c>
      <c r="E34" s="210">
        <v>367</v>
      </c>
    </row>
    <row r="35" spans="1:5" ht="15">
      <c r="A35" s="200" t="s">
        <v>207</v>
      </c>
      <c r="B35" s="201" t="s">
        <v>213</v>
      </c>
      <c r="C35" s="202"/>
      <c r="D35" s="210">
        <v>96482</v>
      </c>
      <c r="E35" s="210">
        <v>96482</v>
      </c>
    </row>
    <row r="36" spans="1:5" ht="15">
      <c r="A36" s="200" t="s">
        <v>208</v>
      </c>
      <c r="B36" s="201" t="s">
        <v>213</v>
      </c>
      <c r="C36" s="202"/>
      <c r="D36" s="210"/>
      <c r="E36" s="210"/>
    </row>
    <row r="37" spans="1:5" ht="15">
      <c r="A37" s="200" t="s">
        <v>209</v>
      </c>
      <c r="B37" s="201" t="s">
        <v>213</v>
      </c>
      <c r="C37" s="202"/>
      <c r="D37" s="210"/>
      <c r="E37" s="210"/>
    </row>
    <row r="38" spans="1:5" ht="15">
      <c r="A38" s="203" t="s">
        <v>214</v>
      </c>
      <c r="B38" s="204" t="s">
        <v>213</v>
      </c>
      <c r="C38" s="80">
        <f>SUM(C28:C37)</f>
        <v>0</v>
      </c>
      <c r="D38" s="208">
        <f>SUM(D28:D37)</f>
        <v>97824</v>
      </c>
      <c r="E38" s="208">
        <f>SUM(E28:E37)</f>
        <v>97824</v>
      </c>
    </row>
    <row r="39" spans="1:5" ht="15">
      <c r="A39" s="200" t="s">
        <v>834</v>
      </c>
      <c r="B39" s="205" t="s">
        <v>215</v>
      </c>
      <c r="C39" s="202"/>
      <c r="D39" s="202"/>
      <c r="E39" s="210"/>
    </row>
    <row r="40" spans="1:5" ht="15">
      <c r="A40" s="200" t="s">
        <v>829</v>
      </c>
      <c r="B40" s="205" t="s">
        <v>215</v>
      </c>
      <c r="C40" s="202"/>
      <c r="D40" s="202"/>
      <c r="E40" s="210"/>
    </row>
    <row r="41" spans="1:5" ht="15">
      <c r="A41" s="200" t="s">
        <v>263</v>
      </c>
      <c r="B41" s="205" t="s">
        <v>215</v>
      </c>
      <c r="C41" s="202"/>
      <c r="D41" s="202"/>
      <c r="E41" s="210"/>
    </row>
    <row r="42" spans="1:5" ht="15">
      <c r="A42" s="200" t="s">
        <v>835</v>
      </c>
      <c r="B42" s="205" t="s">
        <v>215</v>
      </c>
      <c r="C42" s="202"/>
      <c r="D42" s="202"/>
      <c r="E42" s="210"/>
    </row>
    <row r="43" spans="1:5" ht="15">
      <c r="A43" s="205" t="s">
        <v>836</v>
      </c>
      <c r="B43" s="205" t="s">
        <v>215</v>
      </c>
      <c r="C43" s="202"/>
      <c r="D43" s="202"/>
      <c r="E43" s="210"/>
    </row>
    <row r="44" spans="1:5" ht="15">
      <c r="A44" s="205" t="s">
        <v>837</v>
      </c>
      <c r="B44" s="205" t="s">
        <v>215</v>
      </c>
      <c r="C44" s="202"/>
      <c r="D44" s="202"/>
      <c r="E44" s="210"/>
    </row>
    <row r="45" spans="1:5" ht="15">
      <c r="A45" s="205" t="s">
        <v>838</v>
      </c>
      <c r="B45" s="205" t="s">
        <v>215</v>
      </c>
      <c r="C45" s="202"/>
      <c r="D45" s="202"/>
      <c r="E45" s="210"/>
    </row>
    <row r="46" spans="1:5" ht="15">
      <c r="A46" s="200" t="s">
        <v>839</v>
      </c>
      <c r="B46" s="205" t="s">
        <v>215</v>
      </c>
      <c r="C46" s="202"/>
      <c r="D46" s="202"/>
      <c r="E46" s="210"/>
    </row>
    <row r="47" spans="1:5" ht="15">
      <c r="A47" s="200" t="s">
        <v>832</v>
      </c>
      <c r="B47" s="205" t="s">
        <v>215</v>
      </c>
      <c r="C47" s="202"/>
      <c r="D47" s="202"/>
      <c r="E47" s="210"/>
    </row>
    <row r="48" spans="1:5" ht="15">
      <c r="A48" s="200" t="s">
        <v>833</v>
      </c>
      <c r="B48" s="205"/>
      <c r="C48" s="202"/>
      <c r="D48" s="202"/>
      <c r="E48" s="210"/>
    </row>
    <row r="49" spans="1:5" ht="15">
      <c r="A49" s="200" t="s">
        <v>840</v>
      </c>
      <c r="B49" s="205" t="s">
        <v>215</v>
      </c>
      <c r="C49" s="202"/>
      <c r="D49" s="202"/>
      <c r="E49" s="210"/>
    </row>
    <row r="50" spans="1:5" ht="25.5">
      <c r="A50" s="203" t="s">
        <v>108</v>
      </c>
      <c r="B50" s="204" t="s">
        <v>215</v>
      </c>
      <c r="C50" s="80">
        <v>0</v>
      </c>
      <c r="D50" s="80">
        <v>0</v>
      </c>
      <c r="E50" s="208">
        <v>0</v>
      </c>
    </row>
    <row r="51" spans="1:5" ht="15">
      <c r="A51" s="200" t="s">
        <v>834</v>
      </c>
      <c r="B51" s="201" t="s">
        <v>472</v>
      </c>
      <c r="C51" s="202"/>
      <c r="D51" s="202"/>
      <c r="E51" s="210"/>
    </row>
    <row r="52" spans="1:5" ht="15">
      <c r="A52" s="200" t="s">
        <v>216</v>
      </c>
      <c r="B52" s="201" t="s">
        <v>472</v>
      </c>
      <c r="C52" s="202"/>
      <c r="D52" s="202">
        <v>16169</v>
      </c>
      <c r="E52" s="210">
        <v>16169</v>
      </c>
    </row>
    <row r="53" spans="1:5" ht="15">
      <c r="A53" s="200" t="s">
        <v>217</v>
      </c>
      <c r="B53" s="201" t="s">
        <v>472</v>
      </c>
      <c r="C53" s="202"/>
      <c r="D53" s="202"/>
      <c r="E53" s="210"/>
    </row>
    <row r="54" spans="1:5" ht="15">
      <c r="A54" s="205" t="s">
        <v>218</v>
      </c>
      <c r="B54" s="201" t="s">
        <v>472</v>
      </c>
      <c r="C54" s="202"/>
      <c r="D54" s="202"/>
      <c r="E54" s="210"/>
    </row>
    <row r="55" spans="1:5" ht="15">
      <c r="A55" s="205" t="s">
        <v>219</v>
      </c>
      <c r="B55" s="201" t="s">
        <v>472</v>
      </c>
      <c r="C55" s="202"/>
      <c r="D55" s="202"/>
      <c r="E55" s="210"/>
    </row>
    <row r="56" spans="1:5" ht="15">
      <c r="A56" s="205" t="s">
        <v>220</v>
      </c>
      <c r="B56" s="201" t="s">
        <v>472</v>
      </c>
      <c r="C56" s="202"/>
      <c r="D56" s="202"/>
      <c r="E56" s="210"/>
    </row>
    <row r="57" spans="1:5" ht="15">
      <c r="A57" s="200" t="s">
        <v>1075</v>
      </c>
      <c r="B57" s="201" t="s">
        <v>472</v>
      </c>
      <c r="C57" s="202"/>
      <c r="D57" s="202">
        <v>83</v>
      </c>
      <c r="E57" s="210">
        <v>83</v>
      </c>
    </row>
    <row r="58" spans="1:5" ht="15">
      <c r="A58" s="200" t="s">
        <v>225</v>
      </c>
      <c r="B58" s="201" t="s">
        <v>472</v>
      </c>
      <c r="C58" s="202"/>
      <c r="D58" s="202"/>
      <c r="E58" s="210"/>
    </row>
    <row r="59" spans="1:5" ht="15">
      <c r="A59" s="200" t="s">
        <v>222</v>
      </c>
      <c r="B59" s="201" t="s">
        <v>472</v>
      </c>
      <c r="C59" s="202"/>
      <c r="D59" s="202"/>
      <c r="E59" s="210"/>
    </row>
    <row r="60" spans="1:5" ht="15">
      <c r="A60" s="200" t="s">
        <v>223</v>
      </c>
      <c r="B60" s="201" t="s">
        <v>472</v>
      </c>
      <c r="C60" s="202"/>
      <c r="D60" s="202"/>
      <c r="E60" s="210"/>
    </row>
    <row r="61" spans="1:5" ht="15">
      <c r="A61" s="206" t="s">
        <v>226</v>
      </c>
      <c r="B61" s="204" t="s">
        <v>472</v>
      </c>
      <c r="C61" s="80">
        <f>SUM(C51:C60)</f>
        <v>0</v>
      </c>
      <c r="D61" s="80">
        <f>SUM(D51:D60)</f>
        <v>16252</v>
      </c>
      <c r="E61" s="208">
        <f>SUM(E51:E60)</f>
        <v>16252</v>
      </c>
    </row>
    <row r="62" spans="1:5" ht="15">
      <c r="A62" s="200" t="s">
        <v>199</v>
      </c>
      <c r="B62" s="201" t="s">
        <v>227</v>
      </c>
      <c r="C62" s="202"/>
      <c r="D62" s="202"/>
      <c r="E62" s="210"/>
    </row>
    <row r="63" spans="1:5" ht="15">
      <c r="A63" s="200" t="s">
        <v>201</v>
      </c>
      <c r="B63" s="201" t="s">
        <v>227</v>
      </c>
      <c r="C63" s="202"/>
      <c r="D63" s="202"/>
      <c r="E63" s="210"/>
    </row>
    <row r="64" spans="1:5" ht="15">
      <c r="A64" s="200" t="s">
        <v>202</v>
      </c>
      <c r="B64" s="201" t="s">
        <v>227</v>
      </c>
      <c r="C64" s="202"/>
      <c r="D64" s="202"/>
      <c r="E64" s="210"/>
    </row>
    <row r="65" spans="1:5" ht="15">
      <c r="A65" s="200" t="s">
        <v>203</v>
      </c>
      <c r="B65" s="201" t="s">
        <v>227</v>
      </c>
      <c r="C65" s="202"/>
      <c r="D65" s="202"/>
      <c r="E65" s="210"/>
    </row>
    <row r="66" spans="1:5" ht="15">
      <c r="A66" s="200" t="s">
        <v>204</v>
      </c>
      <c r="B66" s="201" t="s">
        <v>227</v>
      </c>
      <c r="C66" s="202"/>
      <c r="D66" s="202"/>
      <c r="E66" s="210"/>
    </row>
    <row r="67" spans="1:5" ht="15">
      <c r="A67" s="200" t="s">
        <v>205</v>
      </c>
      <c r="B67" s="201" t="s">
        <v>227</v>
      </c>
      <c r="C67" s="202"/>
      <c r="D67" s="202"/>
      <c r="E67" s="210"/>
    </row>
    <row r="68" spans="1:5" ht="15">
      <c r="A68" s="200" t="s">
        <v>206</v>
      </c>
      <c r="B68" s="201" t="s">
        <v>227</v>
      </c>
      <c r="C68" s="202"/>
      <c r="D68" s="202"/>
      <c r="E68" s="210"/>
    </row>
    <row r="69" spans="1:5" ht="15">
      <c r="A69" s="200" t="s">
        <v>207</v>
      </c>
      <c r="B69" s="201" t="s">
        <v>227</v>
      </c>
      <c r="C69" s="202"/>
      <c r="D69" s="202"/>
      <c r="E69" s="210"/>
    </row>
    <row r="70" spans="1:5" ht="15">
      <c r="A70" s="200" t="s">
        <v>208</v>
      </c>
      <c r="B70" s="201" t="s">
        <v>227</v>
      </c>
      <c r="C70" s="202"/>
      <c r="D70" s="202"/>
      <c r="E70" s="210"/>
    </row>
    <row r="71" spans="1:5" ht="15">
      <c r="A71" s="200" t="s">
        <v>209</v>
      </c>
      <c r="B71" s="201" t="s">
        <v>227</v>
      </c>
      <c r="C71" s="202"/>
      <c r="D71" s="202"/>
      <c r="E71" s="210"/>
    </row>
    <row r="72" spans="1:5" ht="25.5">
      <c r="A72" s="203" t="s">
        <v>228</v>
      </c>
      <c r="B72" s="204" t="s">
        <v>227</v>
      </c>
      <c r="C72" s="80">
        <v>0</v>
      </c>
      <c r="D72" s="80">
        <v>0</v>
      </c>
      <c r="E72" s="208">
        <v>0</v>
      </c>
    </row>
    <row r="73" spans="1:5" ht="15">
      <c r="A73" s="200" t="s">
        <v>199</v>
      </c>
      <c r="B73" s="201" t="s">
        <v>229</v>
      </c>
      <c r="C73" s="202"/>
      <c r="D73" s="202"/>
      <c r="E73" s="210"/>
    </row>
    <row r="74" spans="1:5" ht="15">
      <c r="A74" s="200" t="s">
        <v>201</v>
      </c>
      <c r="B74" s="201" t="s">
        <v>229</v>
      </c>
      <c r="C74" s="202"/>
      <c r="D74" s="202"/>
      <c r="E74" s="210"/>
    </row>
    <row r="75" spans="1:5" ht="15">
      <c r="A75" s="200" t="s">
        <v>202</v>
      </c>
      <c r="B75" s="201" t="s">
        <v>229</v>
      </c>
      <c r="C75" s="202"/>
      <c r="D75" s="202"/>
      <c r="E75" s="210"/>
    </row>
    <row r="76" spans="1:5" ht="15">
      <c r="A76" s="200" t="s">
        <v>203</v>
      </c>
      <c r="B76" s="201" t="s">
        <v>229</v>
      </c>
      <c r="C76" s="202"/>
      <c r="D76" s="202"/>
      <c r="E76" s="210"/>
    </row>
    <row r="77" spans="1:5" ht="15">
      <c r="A77" s="200" t="s">
        <v>204</v>
      </c>
      <c r="B77" s="201" t="s">
        <v>229</v>
      </c>
      <c r="C77" s="202"/>
      <c r="D77" s="202"/>
      <c r="E77" s="210"/>
    </row>
    <row r="78" spans="1:5" ht="15">
      <c r="A78" s="200" t="s">
        <v>205</v>
      </c>
      <c r="B78" s="201" t="s">
        <v>229</v>
      </c>
      <c r="C78" s="202"/>
      <c r="D78" s="202"/>
      <c r="E78" s="210"/>
    </row>
    <row r="79" spans="1:5" ht="15">
      <c r="A79" s="200" t="s">
        <v>206</v>
      </c>
      <c r="B79" s="201" t="s">
        <v>229</v>
      </c>
      <c r="C79" s="202"/>
      <c r="D79" s="202"/>
      <c r="E79" s="210"/>
    </row>
    <row r="80" spans="1:5" ht="15">
      <c r="A80" s="200" t="s">
        <v>207</v>
      </c>
      <c r="B80" s="201" t="s">
        <v>229</v>
      </c>
      <c r="C80" s="202"/>
      <c r="D80" s="202"/>
      <c r="E80" s="210"/>
    </row>
    <row r="81" spans="1:5" ht="15">
      <c r="A81" s="200" t="s">
        <v>208</v>
      </c>
      <c r="B81" s="201" t="s">
        <v>229</v>
      </c>
      <c r="C81" s="202"/>
      <c r="D81" s="202"/>
      <c r="E81" s="210"/>
    </row>
    <row r="82" spans="1:5" ht="15">
      <c r="A82" s="200" t="s">
        <v>209</v>
      </c>
      <c r="B82" s="201" t="s">
        <v>229</v>
      </c>
      <c r="C82" s="202"/>
      <c r="D82" s="202"/>
      <c r="E82" s="210"/>
    </row>
    <row r="83" spans="1:5" ht="25.5">
      <c r="A83" s="203" t="s">
        <v>104</v>
      </c>
      <c r="B83" s="204" t="s">
        <v>229</v>
      </c>
      <c r="C83" s="80">
        <v>0</v>
      </c>
      <c r="D83" s="80">
        <v>0</v>
      </c>
      <c r="E83" s="208">
        <v>0</v>
      </c>
    </row>
    <row r="84" spans="1:5" ht="15">
      <c r="A84" s="200" t="s">
        <v>199</v>
      </c>
      <c r="B84" s="201" t="s">
        <v>230</v>
      </c>
      <c r="C84" s="202"/>
      <c r="D84" s="202"/>
      <c r="E84" s="210"/>
    </row>
    <row r="85" spans="1:5" ht="15">
      <c r="A85" s="200" t="s">
        <v>201</v>
      </c>
      <c r="B85" s="201" t="s">
        <v>230</v>
      </c>
      <c r="C85" s="202"/>
      <c r="D85" s="202"/>
      <c r="E85" s="210"/>
    </row>
    <row r="86" spans="1:5" ht="15">
      <c r="A86" s="200" t="s">
        <v>202</v>
      </c>
      <c r="B86" s="201" t="s">
        <v>230</v>
      </c>
      <c r="C86" s="202"/>
      <c r="D86" s="202"/>
      <c r="E86" s="210"/>
    </row>
    <row r="87" spans="1:5" ht="15">
      <c r="A87" s="200" t="s">
        <v>203</v>
      </c>
      <c r="B87" s="201" t="s">
        <v>230</v>
      </c>
      <c r="C87" s="202"/>
      <c r="D87" s="202"/>
      <c r="E87" s="210"/>
    </row>
    <row r="88" spans="1:5" ht="15">
      <c r="A88" s="200" t="s">
        <v>204</v>
      </c>
      <c r="B88" s="201" t="s">
        <v>230</v>
      </c>
      <c r="C88" s="202"/>
      <c r="D88" s="202"/>
      <c r="E88" s="210"/>
    </row>
    <row r="89" spans="1:5" ht="15">
      <c r="A89" s="200" t="s">
        <v>205</v>
      </c>
      <c r="B89" s="201" t="s">
        <v>230</v>
      </c>
      <c r="C89" s="202"/>
      <c r="D89" s="202"/>
      <c r="E89" s="210"/>
    </row>
    <row r="90" spans="1:5" ht="15">
      <c r="A90" s="200" t="s">
        <v>206</v>
      </c>
      <c r="B90" s="201" t="s">
        <v>230</v>
      </c>
      <c r="C90" s="202"/>
      <c r="D90" s="202"/>
      <c r="E90" s="210"/>
    </row>
    <row r="91" spans="1:5" ht="15">
      <c r="A91" s="200" t="s">
        <v>207</v>
      </c>
      <c r="B91" s="201" t="s">
        <v>230</v>
      </c>
      <c r="C91" s="202"/>
      <c r="D91" s="202"/>
      <c r="E91" s="210"/>
    </row>
    <row r="92" spans="1:5" ht="15">
      <c r="A92" s="200" t="s">
        <v>208</v>
      </c>
      <c r="B92" s="201" t="s">
        <v>230</v>
      </c>
      <c r="C92" s="202"/>
      <c r="D92" s="202"/>
      <c r="E92" s="210"/>
    </row>
    <row r="93" spans="1:5" ht="15">
      <c r="A93" s="200" t="s">
        <v>209</v>
      </c>
      <c r="B93" s="201" t="s">
        <v>230</v>
      </c>
      <c r="C93" s="202"/>
      <c r="D93" s="202"/>
      <c r="E93" s="210"/>
    </row>
    <row r="94" spans="1:5" ht="15">
      <c r="A94" s="203" t="s">
        <v>231</v>
      </c>
      <c r="B94" s="204" t="s">
        <v>230</v>
      </c>
      <c r="C94" s="80">
        <v>0</v>
      </c>
      <c r="D94" s="80">
        <v>0</v>
      </c>
      <c r="E94" s="208">
        <v>0</v>
      </c>
    </row>
    <row r="95" spans="1:5" ht="15">
      <c r="A95" s="200" t="s">
        <v>834</v>
      </c>
      <c r="B95" s="205" t="s">
        <v>232</v>
      </c>
      <c r="C95" s="202"/>
      <c r="D95" s="202"/>
      <c r="E95" s="210"/>
    </row>
    <row r="96" spans="1:5" ht="15">
      <c r="A96" s="200" t="s">
        <v>216</v>
      </c>
      <c r="B96" s="201" t="s">
        <v>232</v>
      </c>
      <c r="C96" s="202"/>
      <c r="D96" s="202"/>
      <c r="E96" s="210"/>
    </row>
    <row r="97" spans="1:5" ht="15">
      <c r="A97" s="200" t="s">
        <v>217</v>
      </c>
      <c r="B97" s="205" t="s">
        <v>232</v>
      </c>
      <c r="C97" s="202"/>
      <c r="D97" s="202"/>
      <c r="E97" s="210"/>
    </row>
    <row r="98" spans="1:5" ht="15">
      <c r="A98" s="205" t="s">
        <v>218</v>
      </c>
      <c r="B98" s="201" t="s">
        <v>232</v>
      </c>
      <c r="C98" s="202"/>
      <c r="D98" s="202"/>
      <c r="E98" s="210"/>
    </row>
    <row r="99" spans="1:5" ht="15">
      <c r="A99" s="205" t="s">
        <v>219</v>
      </c>
      <c r="B99" s="205" t="s">
        <v>232</v>
      </c>
      <c r="C99" s="202"/>
      <c r="D99" s="202"/>
      <c r="E99" s="210"/>
    </row>
    <row r="100" spans="1:5" ht="15">
      <c r="A100" s="205" t="s">
        <v>220</v>
      </c>
      <c r="B100" s="201" t="s">
        <v>232</v>
      </c>
      <c r="C100" s="202"/>
      <c r="D100" s="202">
        <v>19434</v>
      </c>
      <c r="E100" s="210">
        <v>19434</v>
      </c>
    </row>
    <row r="101" spans="1:5" ht="15">
      <c r="A101" s="200" t="s">
        <v>221</v>
      </c>
      <c r="B101" s="205" t="s">
        <v>232</v>
      </c>
      <c r="C101" s="202"/>
      <c r="D101" s="202"/>
      <c r="E101" s="210"/>
    </row>
    <row r="102" spans="1:5" ht="15">
      <c r="A102" s="200" t="s">
        <v>225</v>
      </c>
      <c r="B102" s="201" t="s">
        <v>232</v>
      </c>
      <c r="C102" s="202"/>
      <c r="D102" s="202"/>
      <c r="E102" s="210"/>
    </row>
    <row r="103" spans="1:5" ht="15">
      <c r="A103" s="200" t="s">
        <v>222</v>
      </c>
      <c r="B103" s="205" t="s">
        <v>232</v>
      </c>
      <c r="C103" s="202"/>
      <c r="D103" s="202"/>
      <c r="E103" s="210"/>
    </row>
    <row r="104" spans="1:5" ht="15">
      <c r="A104" s="200" t="s">
        <v>223</v>
      </c>
      <c r="B104" s="201" t="s">
        <v>232</v>
      </c>
      <c r="C104" s="202"/>
      <c r="D104" s="202"/>
      <c r="E104" s="210"/>
    </row>
    <row r="105" spans="1:5" ht="25.5">
      <c r="A105" s="203" t="s">
        <v>233</v>
      </c>
      <c r="B105" s="204" t="s">
        <v>232</v>
      </c>
      <c r="C105" s="202"/>
      <c r="D105" s="80">
        <f>SUM(D95:D104)</f>
        <v>19434</v>
      </c>
      <c r="E105" s="208">
        <f>SUM(E95:E104)</f>
        <v>19434</v>
      </c>
    </row>
    <row r="106" spans="1:5" ht="15">
      <c r="A106" s="203" t="s">
        <v>485</v>
      </c>
      <c r="B106" s="204" t="s">
        <v>486</v>
      </c>
      <c r="C106" s="80">
        <v>2700</v>
      </c>
      <c r="D106" s="80">
        <v>2700</v>
      </c>
      <c r="E106" s="208">
        <v>2700</v>
      </c>
    </row>
    <row r="107" spans="1:5" ht="15">
      <c r="A107" s="200" t="s">
        <v>834</v>
      </c>
      <c r="B107" s="205" t="s">
        <v>234</v>
      </c>
      <c r="C107" s="202"/>
      <c r="D107" s="202">
        <v>3111</v>
      </c>
      <c r="E107" s="210">
        <v>3111</v>
      </c>
    </row>
    <row r="108" spans="1:5" ht="15">
      <c r="A108" s="200" t="s">
        <v>216</v>
      </c>
      <c r="B108" s="205" t="s">
        <v>234</v>
      </c>
      <c r="C108" s="202"/>
      <c r="D108" s="202"/>
      <c r="E108" s="210"/>
    </row>
    <row r="109" spans="1:5" ht="15">
      <c r="A109" s="200" t="s">
        <v>217</v>
      </c>
      <c r="B109" s="205" t="s">
        <v>234</v>
      </c>
      <c r="C109" s="202"/>
      <c r="D109" s="202"/>
      <c r="E109" s="210"/>
    </row>
    <row r="110" spans="1:5" ht="15">
      <c r="A110" s="205" t="s">
        <v>218</v>
      </c>
      <c r="B110" s="205" t="s">
        <v>234</v>
      </c>
      <c r="C110" s="202"/>
      <c r="D110" s="202"/>
      <c r="E110" s="210"/>
    </row>
    <row r="111" spans="1:5" ht="15">
      <c r="A111" s="205" t="s">
        <v>219</v>
      </c>
      <c r="B111" s="205" t="s">
        <v>234</v>
      </c>
      <c r="C111" s="202"/>
      <c r="D111" s="202"/>
      <c r="E111" s="210"/>
    </row>
    <row r="112" spans="1:5" ht="15">
      <c r="A112" s="205" t="s">
        <v>220</v>
      </c>
      <c r="B112" s="205" t="s">
        <v>234</v>
      </c>
      <c r="C112" s="202"/>
      <c r="D112" s="202"/>
      <c r="E112" s="210"/>
    </row>
    <row r="113" spans="1:5" ht="15">
      <c r="A113" s="200" t="s">
        <v>221</v>
      </c>
      <c r="B113" s="205" t="s">
        <v>234</v>
      </c>
      <c r="C113" s="202"/>
      <c r="D113" s="202"/>
      <c r="E113" s="210"/>
    </row>
    <row r="114" spans="1:5" ht="15">
      <c r="A114" s="200" t="s">
        <v>225</v>
      </c>
      <c r="B114" s="205" t="s">
        <v>234</v>
      </c>
      <c r="C114" s="202"/>
      <c r="D114" s="202"/>
      <c r="E114" s="210"/>
    </row>
    <row r="115" spans="1:5" ht="15">
      <c r="A115" s="200" t="s">
        <v>222</v>
      </c>
      <c r="B115" s="205" t="s">
        <v>234</v>
      </c>
      <c r="C115" s="202"/>
      <c r="D115" s="202"/>
      <c r="E115" s="210"/>
    </row>
    <row r="116" spans="1:5" ht="15">
      <c r="A116" s="200" t="s">
        <v>223</v>
      </c>
      <c r="B116" s="205" t="s">
        <v>234</v>
      </c>
      <c r="C116" s="202"/>
      <c r="D116" s="202"/>
      <c r="E116" s="210"/>
    </row>
    <row r="117" spans="1:5" ht="15">
      <c r="A117" s="206" t="s">
        <v>235</v>
      </c>
      <c r="B117" s="204" t="s">
        <v>234</v>
      </c>
      <c r="C117" s="80">
        <v>0</v>
      </c>
      <c r="D117" s="80">
        <f>SUM(D107:D116)</f>
        <v>3111</v>
      </c>
      <c r="E117" s="208">
        <f>SUM(E107:E116)</f>
        <v>3111</v>
      </c>
    </row>
  </sheetData>
  <sheetProtection/>
  <mergeCells count="2">
    <mergeCell ref="A2:D2"/>
    <mergeCell ref="A1:E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60"/>
  <sheetViews>
    <sheetView tabSelected="1" zoomScalePageLayoutView="0" workbookViewId="0" topLeftCell="A24">
      <selection activeCell="C22" sqref="C22"/>
    </sheetView>
  </sheetViews>
  <sheetFormatPr defaultColWidth="9.140625" defaultRowHeight="15"/>
  <cols>
    <col min="1" max="1" width="64.7109375" style="0" customWidth="1"/>
    <col min="2" max="2" width="9.421875" style="227" customWidth="1"/>
    <col min="3" max="3" width="22.421875" style="260" customWidth="1"/>
    <col min="4" max="4" width="18.8515625" style="0" customWidth="1"/>
    <col min="5" max="6" width="18.7109375" style="0" customWidth="1"/>
    <col min="7" max="7" width="18.28125" style="0" customWidth="1"/>
    <col min="8" max="8" width="18.00390625" style="0" customWidth="1"/>
    <col min="9" max="9" width="18.7109375" style="0" customWidth="1"/>
  </cols>
  <sheetData>
    <row r="4" spans="1:9" ht="21.75" customHeight="1">
      <c r="A4" s="608" t="s">
        <v>987</v>
      </c>
      <c r="B4" s="629"/>
      <c r="C4" s="629"/>
      <c r="D4" s="629"/>
      <c r="E4" s="629"/>
      <c r="F4" s="629"/>
      <c r="G4" s="629"/>
      <c r="H4" s="629"/>
      <c r="I4" s="629"/>
    </row>
    <row r="5" spans="1:9" ht="26.25" customHeight="1">
      <c r="A5" s="611" t="s">
        <v>7</v>
      </c>
      <c r="B5" s="609"/>
      <c r="C5" s="609"/>
      <c r="D5" s="609"/>
      <c r="E5" s="609"/>
      <c r="F5" s="609"/>
      <c r="G5" s="609"/>
      <c r="H5" s="609"/>
      <c r="I5" s="609"/>
    </row>
    <row r="6" ht="15">
      <c r="I6" s="198" t="s">
        <v>274</v>
      </c>
    </row>
    <row r="7" spans="1:9" ht="45">
      <c r="A7" s="213" t="s">
        <v>137</v>
      </c>
      <c r="B7" s="199" t="s">
        <v>138</v>
      </c>
      <c r="C7" s="220" t="s">
        <v>120</v>
      </c>
      <c r="D7" s="214" t="s">
        <v>841</v>
      </c>
      <c r="E7" s="214" t="s">
        <v>275</v>
      </c>
      <c r="F7" s="214" t="s">
        <v>276</v>
      </c>
      <c r="G7" s="214" t="s">
        <v>277</v>
      </c>
      <c r="H7" s="214" t="s">
        <v>278</v>
      </c>
      <c r="I7" s="77" t="s">
        <v>279</v>
      </c>
    </row>
    <row r="8" spans="1:9" ht="15.75">
      <c r="A8" s="201" t="s">
        <v>842</v>
      </c>
      <c r="B8" s="199"/>
      <c r="C8" s="221"/>
      <c r="D8" s="221">
        <v>102</v>
      </c>
      <c r="E8" s="220"/>
      <c r="F8" s="220"/>
      <c r="G8" s="221">
        <v>10</v>
      </c>
      <c r="H8" s="220"/>
      <c r="I8" s="58">
        <f>SUM(C8:H8)</f>
        <v>112</v>
      </c>
    </row>
    <row r="9" spans="1:9" s="458" customFormat="1" ht="15">
      <c r="A9" s="223" t="s">
        <v>280</v>
      </c>
      <c r="B9" s="204" t="s">
        <v>281</v>
      </c>
      <c r="C9" s="61">
        <f>SUM(C8:C8)</f>
        <v>0</v>
      </c>
      <c r="D9" s="61">
        <f>SUM(D8:D8)</f>
        <v>102</v>
      </c>
      <c r="E9" s="61"/>
      <c r="F9" s="61"/>
      <c r="G9" s="61">
        <f>SUM(G8:G8)</f>
        <v>10</v>
      </c>
      <c r="H9" s="61"/>
      <c r="I9" s="61">
        <f>SUM(C9:H9)</f>
        <v>112</v>
      </c>
    </row>
    <row r="10" spans="1:9" ht="15.75">
      <c r="A10" s="597" t="s">
        <v>1080</v>
      </c>
      <c r="B10" s="204"/>
      <c r="C10" s="13">
        <v>770</v>
      </c>
      <c r="D10" s="202"/>
      <c r="E10" s="202"/>
      <c r="F10" s="202"/>
      <c r="G10" s="202"/>
      <c r="H10" s="202"/>
      <c r="I10" s="202"/>
    </row>
    <row r="11" spans="1:9" s="209" customFormat="1" ht="15.75">
      <c r="A11" s="599" t="s">
        <v>844</v>
      </c>
      <c r="B11" s="201"/>
      <c r="C11" s="13">
        <v>6986</v>
      </c>
      <c r="D11" s="202"/>
      <c r="E11" s="202"/>
      <c r="F11" s="202"/>
      <c r="G11" s="202"/>
      <c r="H11" s="202"/>
      <c r="I11" s="219">
        <f>SUM(C11:H11)</f>
        <v>6986</v>
      </c>
    </row>
    <row r="12" spans="1:9" ht="15.75">
      <c r="A12" s="598" t="s">
        <v>1081</v>
      </c>
      <c r="B12" s="201"/>
      <c r="C12" s="13">
        <v>270</v>
      </c>
      <c r="D12" s="202"/>
      <c r="E12" s="202"/>
      <c r="F12" s="202"/>
      <c r="G12" s="202"/>
      <c r="H12" s="202"/>
      <c r="I12" s="219">
        <f>SUM(C12:H12)</f>
        <v>270</v>
      </c>
    </row>
    <row r="13" spans="1:9" ht="15.75">
      <c r="A13" s="598" t="s">
        <v>1089</v>
      </c>
      <c r="B13" s="201"/>
      <c r="C13" s="13">
        <v>5555</v>
      </c>
      <c r="D13" s="202"/>
      <c r="E13" s="202"/>
      <c r="F13" s="202"/>
      <c r="G13" s="202"/>
      <c r="H13" s="202"/>
      <c r="I13" s="219"/>
    </row>
    <row r="14" spans="1:9" ht="15.75">
      <c r="A14" s="598" t="s">
        <v>1086</v>
      </c>
      <c r="B14" s="201"/>
      <c r="C14" s="13">
        <v>1148</v>
      </c>
      <c r="D14" s="202"/>
      <c r="E14" s="202"/>
      <c r="F14" s="202"/>
      <c r="G14" s="202"/>
      <c r="H14" s="202"/>
      <c r="I14" s="219"/>
    </row>
    <row r="15" spans="1:9" ht="15.75">
      <c r="A15" s="598" t="s">
        <v>1085</v>
      </c>
      <c r="B15" s="201"/>
      <c r="C15" s="13">
        <v>980</v>
      </c>
      <c r="D15" s="202"/>
      <c r="E15" s="202"/>
      <c r="F15" s="202"/>
      <c r="G15" s="202"/>
      <c r="H15" s="202"/>
      <c r="I15" s="219"/>
    </row>
    <row r="16" spans="1:9" ht="15.75">
      <c r="A16" s="598" t="s">
        <v>1084</v>
      </c>
      <c r="B16" s="201"/>
      <c r="C16" s="13">
        <v>246</v>
      </c>
      <c r="D16" s="202"/>
      <c r="E16" s="202"/>
      <c r="F16" s="202"/>
      <c r="G16" s="202"/>
      <c r="H16" s="202"/>
      <c r="I16" s="219"/>
    </row>
    <row r="17" spans="1:9" ht="15.75">
      <c r="A17" s="599" t="s">
        <v>1083</v>
      </c>
      <c r="B17" s="201"/>
      <c r="C17" s="13">
        <v>66413</v>
      </c>
      <c r="D17" s="202"/>
      <c r="E17" s="202"/>
      <c r="F17" s="202"/>
      <c r="G17" s="202"/>
      <c r="H17" s="202"/>
      <c r="I17" s="219">
        <f>SUM(C17:H17)</f>
        <v>66413</v>
      </c>
    </row>
    <row r="18" spans="1:9" ht="15">
      <c r="A18" s="223" t="s">
        <v>282</v>
      </c>
      <c r="B18" s="204" t="s">
        <v>283</v>
      </c>
      <c r="C18" s="61">
        <f>SUM(C10:C17)</f>
        <v>82368</v>
      </c>
      <c r="D18" s="80"/>
      <c r="E18" s="80"/>
      <c r="F18" s="80"/>
      <c r="G18" s="80"/>
      <c r="H18" s="80"/>
      <c r="I18" s="80">
        <f>SUM(C18:H18)</f>
        <v>82368</v>
      </c>
    </row>
    <row r="19" spans="1:9" ht="15">
      <c r="A19" s="200"/>
      <c r="B19" s="201"/>
      <c r="C19" s="212"/>
      <c r="D19" s="202"/>
      <c r="E19" s="202"/>
      <c r="F19" s="202"/>
      <c r="G19" s="202"/>
      <c r="H19" s="202"/>
      <c r="I19" s="202"/>
    </row>
    <row r="20" spans="1:9" ht="15.75">
      <c r="A20" s="226" t="s">
        <v>843</v>
      </c>
      <c r="B20" s="201"/>
      <c r="C20" s="13">
        <v>152</v>
      </c>
      <c r="D20" s="202">
        <v>176</v>
      </c>
      <c r="E20" s="12"/>
      <c r="F20" s="212"/>
      <c r="G20" s="12">
        <v>284</v>
      </c>
      <c r="H20" s="12">
        <v>73</v>
      </c>
      <c r="I20" s="202">
        <f>SUM(C20:H20)</f>
        <v>685</v>
      </c>
    </row>
    <row r="21" spans="1:9" ht="15">
      <c r="A21" s="223" t="s">
        <v>284</v>
      </c>
      <c r="B21" s="222" t="s">
        <v>285</v>
      </c>
      <c r="C21" s="61">
        <f>SUM(C20:C20)</f>
        <v>152</v>
      </c>
      <c r="D21" s="61">
        <f>SUM(D19:D20)</f>
        <v>176</v>
      </c>
      <c r="E21" s="61">
        <f>SUM(E19:E20)</f>
        <v>0</v>
      </c>
      <c r="F21" s="61"/>
      <c r="G21" s="61">
        <f>SUM(G19:G20)</f>
        <v>284</v>
      </c>
      <c r="H21" s="101">
        <f>SUM(H10:H20)</f>
        <v>73</v>
      </c>
      <c r="I21" s="61">
        <f>SUM(C21:H21)</f>
        <v>685</v>
      </c>
    </row>
    <row r="22" spans="1:9" ht="15.75">
      <c r="A22" s="223"/>
      <c r="B22" s="222"/>
      <c r="C22" s="218"/>
      <c r="D22" s="61"/>
      <c r="E22" s="61"/>
      <c r="F22" s="61"/>
      <c r="G22" s="61"/>
      <c r="H22" s="13"/>
      <c r="I22" s="80"/>
    </row>
    <row r="23" spans="1:9" ht="15.75">
      <c r="A23" s="200" t="s">
        <v>1079</v>
      </c>
      <c r="B23" s="222"/>
      <c r="C23" s="218"/>
      <c r="D23" s="12"/>
      <c r="E23" s="12"/>
      <c r="F23" s="12">
        <v>108</v>
      </c>
      <c r="G23" s="12"/>
      <c r="H23" s="61"/>
      <c r="I23" s="219">
        <f aca="true" t="shared" si="0" ref="I23:I28">SUM(C23:H23)</f>
        <v>108</v>
      </c>
    </row>
    <row r="24" spans="1:9" ht="15.75">
      <c r="A24" s="200" t="s">
        <v>1078</v>
      </c>
      <c r="B24" s="222"/>
      <c r="C24" s="218"/>
      <c r="D24" s="12"/>
      <c r="E24" s="12"/>
      <c r="F24" s="12"/>
      <c r="G24" s="12">
        <v>421</v>
      </c>
      <c r="H24" s="61"/>
      <c r="I24" s="219">
        <f t="shared" si="0"/>
        <v>421</v>
      </c>
    </row>
    <row r="25" spans="1:9" ht="15.75">
      <c r="A25" s="200" t="s">
        <v>1088</v>
      </c>
      <c r="B25" s="345"/>
      <c r="C25" s="13">
        <v>66</v>
      </c>
      <c r="D25" s="219"/>
      <c r="E25" s="212"/>
      <c r="F25" s="212"/>
      <c r="G25" s="212"/>
      <c r="H25" s="212"/>
      <c r="I25" s="219">
        <f t="shared" si="0"/>
        <v>66</v>
      </c>
    </row>
    <row r="26" spans="1:9" ht="15.75">
      <c r="A26" s="200" t="s">
        <v>1090</v>
      </c>
      <c r="B26" s="345"/>
      <c r="C26" s="13">
        <v>376</v>
      </c>
      <c r="D26" s="219"/>
      <c r="E26" s="212"/>
      <c r="F26" s="212"/>
      <c r="G26" s="212"/>
      <c r="H26" s="212"/>
      <c r="I26" s="219">
        <f t="shared" si="0"/>
        <v>376</v>
      </c>
    </row>
    <row r="27" spans="1:9" ht="15.75">
      <c r="A27" s="200" t="s">
        <v>1087</v>
      </c>
      <c r="B27" s="345"/>
      <c r="C27" s="13">
        <v>35</v>
      </c>
      <c r="D27" s="219"/>
      <c r="E27" s="212"/>
      <c r="F27" s="212"/>
      <c r="G27" s="212"/>
      <c r="H27" s="212"/>
      <c r="I27" s="219">
        <f t="shared" si="0"/>
        <v>35</v>
      </c>
    </row>
    <row r="28" spans="1:9" ht="15.75">
      <c r="A28" s="200" t="s">
        <v>1082</v>
      </c>
      <c r="B28" s="345"/>
      <c r="C28" s="13">
        <v>1877</v>
      </c>
      <c r="D28" s="219"/>
      <c r="E28" s="212"/>
      <c r="F28" s="212"/>
      <c r="G28" s="212"/>
      <c r="H28" s="212"/>
      <c r="I28" s="219">
        <f t="shared" si="0"/>
        <v>1877</v>
      </c>
    </row>
    <row r="29" spans="1:9" ht="15">
      <c r="A29" s="223" t="s">
        <v>286</v>
      </c>
      <c r="B29" s="222" t="s">
        <v>287</v>
      </c>
      <c r="C29" s="61">
        <f>SUM(C25:C28)</f>
        <v>2354</v>
      </c>
      <c r="D29" s="80">
        <f>SUM(D23:D28)</f>
        <v>0</v>
      </c>
      <c r="E29" s="61">
        <f>SUM(E23:E28)</f>
        <v>0</v>
      </c>
      <c r="F29" s="61">
        <f>SUM(F22:F28)</f>
        <v>108</v>
      </c>
      <c r="G29" s="61">
        <f>SUM(G22:G28)</f>
        <v>421</v>
      </c>
      <c r="H29" s="61">
        <f>SUM(H23:H28)</f>
        <v>0</v>
      </c>
      <c r="I29" s="80">
        <f>SUM(C29:H29)</f>
        <v>2883</v>
      </c>
    </row>
    <row r="30" spans="1:9" ht="15">
      <c r="A30" s="200"/>
      <c r="B30" s="345"/>
      <c r="C30" s="12"/>
      <c r="D30" s="202"/>
      <c r="E30" s="12"/>
      <c r="F30" s="12"/>
      <c r="G30" s="12"/>
      <c r="H30" s="12"/>
      <c r="I30" s="202"/>
    </row>
    <row r="31" spans="1:9" ht="15">
      <c r="A31" s="206" t="s">
        <v>288</v>
      </c>
      <c r="B31" s="222" t="s">
        <v>289</v>
      </c>
      <c r="C31" s="61">
        <v>3000</v>
      </c>
      <c r="D31" s="202"/>
      <c r="E31" s="12"/>
      <c r="F31" s="12"/>
      <c r="G31" s="12"/>
      <c r="H31" s="12"/>
      <c r="I31" s="80">
        <f>SUM(C31:H31)</f>
        <v>3000</v>
      </c>
    </row>
    <row r="32" spans="1:9" ht="15">
      <c r="A32" s="200"/>
      <c r="B32" s="345"/>
      <c r="C32" s="12"/>
      <c r="D32" s="202"/>
      <c r="E32" s="12"/>
      <c r="F32" s="12"/>
      <c r="G32" s="12"/>
      <c r="H32" s="12"/>
      <c r="I32" s="80"/>
    </row>
    <row r="33" spans="1:9" ht="15">
      <c r="A33" s="206" t="s">
        <v>290</v>
      </c>
      <c r="B33" s="222" t="s">
        <v>291</v>
      </c>
      <c r="C33" s="61">
        <v>0</v>
      </c>
      <c r="D33" s="202"/>
      <c r="E33" s="12"/>
      <c r="F33" s="12"/>
      <c r="G33" s="12"/>
      <c r="H33" s="12"/>
      <c r="I33" s="80">
        <v>0</v>
      </c>
    </row>
    <row r="34" spans="1:9" ht="15">
      <c r="A34" s="206"/>
      <c r="B34" s="222"/>
      <c r="C34" s="61"/>
      <c r="D34" s="202"/>
      <c r="E34" s="12"/>
      <c r="F34" s="12"/>
      <c r="G34" s="12"/>
      <c r="H34" s="12"/>
      <c r="I34" s="202"/>
    </row>
    <row r="35" spans="1:9" ht="30">
      <c r="A35" s="223" t="s">
        <v>292</v>
      </c>
      <c r="B35" s="222" t="s">
        <v>293</v>
      </c>
      <c r="C35" s="61">
        <v>3549</v>
      </c>
      <c r="D35" s="61">
        <v>75</v>
      </c>
      <c r="E35" s="61">
        <v>0</v>
      </c>
      <c r="F35" s="61">
        <v>29</v>
      </c>
      <c r="G35" s="61">
        <v>193</v>
      </c>
      <c r="H35" s="61">
        <v>20</v>
      </c>
      <c r="I35" s="80">
        <f>SUM(C35:H35)</f>
        <v>3866</v>
      </c>
    </row>
    <row r="36" spans="1:9" ht="15">
      <c r="A36" s="206"/>
      <c r="B36" s="222"/>
      <c r="C36" s="61"/>
      <c r="D36" s="202"/>
      <c r="E36" s="12"/>
      <c r="F36" s="12"/>
      <c r="G36" s="12"/>
      <c r="H36" s="12"/>
      <c r="I36" s="202"/>
    </row>
    <row r="37" spans="1:9" ht="15.75">
      <c r="A37" s="215" t="s">
        <v>294</v>
      </c>
      <c r="B37" s="460" t="s">
        <v>295</v>
      </c>
      <c r="C37" s="61">
        <v>91423</v>
      </c>
      <c r="D37" s="80">
        <v>353</v>
      </c>
      <c r="E37" s="61">
        <v>0</v>
      </c>
      <c r="F37" s="61">
        <v>137</v>
      </c>
      <c r="G37" s="61">
        <v>908</v>
      </c>
      <c r="H37" s="61">
        <v>93</v>
      </c>
      <c r="I37" s="80">
        <f>SUM(C37:H37)</f>
        <v>92914</v>
      </c>
    </row>
    <row r="38" spans="1:9" ht="15.75">
      <c r="A38" s="602"/>
      <c r="B38" s="460"/>
      <c r="C38" s="603"/>
      <c r="D38" s="80"/>
      <c r="E38" s="61"/>
      <c r="F38" s="61"/>
      <c r="G38" s="61"/>
      <c r="H38" s="61"/>
      <c r="I38" s="80"/>
    </row>
    <row r="39" spans="1:9" ht="15">
      <c r="A39" s="597" t="s">
        <v>1091</v>
      </c>
      <c r="B39" s="204"/>
      <c r="C39" s="600">
        <v>728</v>
      </c>
      <c r="D39" s="202"/>
      <c r="E39" s="212"/>
      <c r="F39" s="202"/>
      <c r="G39" s="202"/>
      <c r="H39" s="212"/>
      <c r="I39" s="202">
        <f aca="true" t="shared" si="1" ref="I39:I44">SUM(C39:H39)</f>
        <v>728</v>
      </c>
    </row>
    <row r="40" spans="1:9" ht="15">
      <c r="A40" s="597" t="s">
        <v>1092</v>
      </c>
      <c r="B40" s="204"/>
      <c r="C40" s="600">
        <v>11801</v>
      </c>
      <c r="D40" s="202"/>
      <c r="E40" s="202"/>
      <c r="F40" s="202"/>
      <c r="G40" s="202"/>
      <c r="H40" s="212"/>
      <c r="I40" s="202">
        <f t="shared" si="1"/>
        <v>11801</v>
      </c>
    </row>
    <row r="41" spans="1:9" ht="15">
      <c r="A41" s="597" t="s">
        <v>1093</v>
      </c>
      <c r="B41" s="204"/>
      <c r="C41" s="600">
        <v>100</v>
      </c>
      <c r="D41" s="202"/>
      <c r="E41" s="202"/>
      <c r="F41" s="202"/>
      <c r="G41" s="202"/>
      <c r="H41" s="212"/>
      <c r="I41" s="202">
        <f t="shared" si="1"/>
        <v>100</v>
      </c>
    </row>
    <row r="42" spans="1:9" ht="15">
      <c r="A42" s="597" t="s">
        <v>1094</v>
      </c>
      <c r="B42" s="204"/>
      <c r="C42" s="600">
        <v>1360</v>
      </c>
      <c r="D42" s="202"/>
      <c r="E42" s="202"/>
      <c r="F42" s="202"/>
      <c r="G42" s="202"/>
      <c r="H42" s="212"/>
      <c r="I42" s="202">
        <f t="shared" si="1"/>
        <v>1360</v>
      </c>
    </row>
    <row r="43" spans="1:9" ht="15">
      <c r="A43" s="597" t="s">
        <v>1095</v>
      </c>
      <c r="B43" s="204"/>
      <c r="C43" s="600">
        <v>430</v>
      </c>
      <c r="D43" s="202"/>
      <c r="E43" s="202"/>
      <c r="F43" s="202"/>
      <c r="G43" s="202"/>
      <c r="H43" s="202"/>
      <c r="I43" s="202">
        <f t="shared" si="1"/>
        <v>430</v>
      </c>
    </row>
    <row r="44" spans="1:9" ht="15">
      <c r="A44" s="223" t="s">
        <v>5</v>
      </c>
      <c r="B44" s="204" t="s">
        <v>296</v>
      </c>
      <c r="C44" s="601">
        <f>SUM(C39:C43)</f>
        <v>14419</v>
      </c>
      <c r="D44" s="202"/>
      <c r="E44" s="202"/>
      <c r="F44" s="202"/>
      <c r="G44" s="202"/>
      <c r="H44" s="202"/>
      <c r="I44" s="80">
        <f t="shared" si="1"/>
        <v>14419</v>
      </c>
    </row>
    <row r="45" spans="1:9" ht="15">
      <c r="A45" s="225"/>
      <c r="B45" s="201"/>
      <c r="C45" s="12"/>
      <c r="D45" s="202"/>
      <c r="E45" s="202"/>
      <c r="F45" s="202"/>
      <c r="G45" s="202"/>
      <c r="H45" s="202"/>
      <c r="I45" s="202"/>
    </row>
    <row r="46" spans="1:9" ht="15">
      <c r="A46" s="223" t="s">
        <v>297</v>
      </c>
      <c r="B46" s="204" t="s">
        <v>298</v>
      </c>
      <c r="C46" s="12"/>
      <c r="D46" s="202"/>
      <c r="E46" s="202"/>
      <c r="F46" s="202"/>
      <c r="G46" s="202"/>
      <c r="H46" s="202"/>
      <c r="I46" s="202"/>
    </row>
    <row r="47" spans="1:9" ht="15">
      <c r="A47" s="225"/>
      <c r="B47" s="201"/>
      <c r="C47" s="12"/>
      <c r="D47" s="202"/>
      <c r="E47" s="202"/>
      <c r="F47" s="202"/>
      <c r="G47" s="202"/>
      <c r="H47" s="202"/>
      <c r="I47" s="202"/>
    </row>
    <row r="48" spans="1:9" ht="15">
      <c r="A48" s="223" t="s">
        <v>299</v>
      </c>
      <c r="B48" s="204" t="s">
        <v>300</v>
      </c>
      <c r="C48" s="12"/>
      <c r="D48" s="202"/>
      <c r="E48" s="202"/>
      <c r="F48" s="202"/>
      <c r="G48" s="202"/>
      <c r="H48" s="202"/>
      <c r="I48" s="202"/>
    </row>
    <row r="49" spans="1:9" ht="15">
      <c r="A49" s="223"/>
      <c r="B49" s="204"/>
      <c r="C49" s="12"/>
      <c r="D49" s="202"/>
      <c r="E49" s="202"/>
      <c r="F49" s="202"/>
      <c r="G49" s="202"/>
      <c r="H49" s="202"/>
      <c r="I49" s="202"/>
    </row>
    <row r="50" spans="1:9" ht="30">
      <c r="A50" s="223" t="s">
        <v>301</v>
      </c>
      <c r="B50" s="204" t="s">
        <v>302</v>
      </c>
      <c r="C50" s="61">
        <v>3893</v>
      </c>
      <c r="D50" s="202"/>
      <c r="E50" s="202"/>
      <c r="F50" s="202"/>
      <c r="G50" s="202"/>
      <c r="H50" s="202"/>
      <c r="I50" s="80">
        <f>SUM(C50:H50)</f>
        <v>3893</v>
      </c>
    </row>
    <row r="51" spans="1:9" ht="15">
      <c r="A51" s="206"/>
      <c r="B51" s="204"/>
      <c r="C51" s="61"/>
      <c r="D51" s="202"/>
      <c r="E51" s="202"/>
      <c r="F51" s="202"/>
      <c r="G51" s="202"/>
      <c r="H51" s="202"/>
      <c r="I51" s="202"/>
    </row>
    <row r="52" spans="1:9" ht="15.75">
      <c r="A52" s="215" t="s">
        <v>303</v>
      </c>
      <c r="B52" s="216" t="s">
        <v>304</v>
      </c>
      <c r="C52" s="601">
        <f>SUM(C44:C51)</f>
        <v>18312</v>
      </c>
      <c r="D52" s="80"/>
      <c r="E52" s="80"/>
      <c r="F52" s="80"/>
      <c r="G52" s="80"/>
      <c r="H52" s="80"/>
      <c r="I52" s="80">
        <f>SUM(C52:H52)</f>
        <v>18312</v>
      </c>
    </row>
    <row r="54" ht="15">
      <c r="A54" s="217"/>
    </row>
    <row r="55" spans="1:8" ht="15.75">
      <c r="A55" s="92"/>
      <c r="B55" s="228"/>
      <c r="C55" s="459"/>
      <c r="D55" s="92"/>
      <c r="E55" s="92"/>
      <c r="F55" s="92"/>
      <c r="G55" s="92"/>
      <c r="H55" s="92"/>
    </row>
    <row r="56" spans="1:8" ht="15.75">
      <c r="A56" s="92"/>
      <c r="B56" s="228"/>
      <c r="C56" s="459"/>
      <c r="D56" s="92"/>
      <c r="E56" s="92"/>
      <c r="F56" s="92"/>
      <c r="G56" s="92"/>
      <c r="H56" s="92"/>
    </row>
    <row r="57" spans="1:8" ht="15.75">
      <c r="A57" s="92"/>
      <c r="B57" s="228"/>
      <c r="C57" s="459"/>
      <c r="D57" s="92"/>
      <c r="E57" s="92"/>
      <c r="F57" s="92"/>
      <c r="G57" s="92"/>
      <c r="H57" s="92"/>
    </row>
    <row r="58" spans="1:8" ht="15.75">
      <c r="A58" s="92"/>
      <c r="B58" s="228"/>
      <c r="C58" s="459"/>
      <c r="D58" s="92"/>
      <c r="E58" s="92"/>
      <c r="F58" s="92"/>
      <c r="G58" s="92"/>
      <c r="H58" s="92"/>
    </row>
    <row r="59" spans="1:8" ht="15.75">
      <c r="A59" s="92"/>
      <c r="B59" s="228"/>
      <c r="C59" s="459"/>
      <c r="D59" s="92"/>
      <c r="E59" s="92"/>
      <c r="F59" s="92"/>
      <c r="G59" s="92"/>
      <c r="H59" s="92"/>
    </row>
    <row r="60" spans="1:8" ht="15.75">
      <c r="A60" s="92"/>
      <c r="B60" s="228"/>
      <c r="C60" s="459"/>
      <c r="D60" s="92"/>
      <c r="E60" s="92"/>
      <c r="F60" s="92"/>
      <c r="G60" s="92"/>
      <c r="H60" s="92"/>
    </row>
  </sheetData>
  <sheetProtection/>
  <mergeCells count="2"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E26"/>
    </sheetView>
  </sheetViews>
  <sheetFormatPr defaultColWidth="9.140625" defaultRowHeight="15"/>
  <cols>
    <col min="1" max="1" width="100.00390625" style="0" customWidth="1"/>
    <col min="3" max="4" width="17.00390625" style="0" customWidth="1"/>
    <col min="5" max="5" width="12.00390625" style="0" customWidth="1"/>
  </cols>
  <sheetData>
    <row r="1" spans="1:5" ht="28.5" customHeight="1">
      <c r="A1" s="608" t="s">
        <v>987</v>
      </c>
      <c r="B1" s="608"/>
      <c r="C1" s="608"/>
      <c r="D1" s="608"/>
      <c r="E1" s="608"/>
    </row>
    <row r="2" spans="1:5" ht="26.25" customHeight="1">
      <c r="A2" s="611" t="s">
        <v>337</v>
      </c>
      <c r="B2" s="611"/>
      <c r="C2" s="611"/>
      <c r="D2" s="611"/>
      <c r="E2" s="611"/>
    </row>
    <row r="3" spans="1:4" ht="18.75" customHeight="1">
      <c r="A3" s="238"/>
      <c r="B3" s="239"/>
      <c r="C3" s="239"/>
      <c r="D3" s="239"/>
    </row>
    <row r="4" spans="1:4" ht="23.25" customHeight="1">
      <c r="A4" s="92" t="s">
        <v>120</v>
      </c>
      <c r="B4" s="198"/>
      <c r="D4" s="198" t="s">
        <v>778</v>
      </c>
    </row>
    <row r="5" spans="1:5" ht="25.5">
      <c r="A5" s="80" t="s">
        <v>109</v>
      </c>
      <c r="B5" s="199" t="s">
        <v>138</v>
      </c>
      <c r="C5" s="104" t="s">
        <v>110</v>
      </c>
      <c r="D5" s="104" t="s">
        <v>111</v>
      </c>
      <c r="E5" s="208" t="s">
        <v>112</v>
      </c>
    </row>
    <row r="6" spans="1:5" ht="15">
      <c r="A6" s="202" t="s">
        <v>846</v>
      </c>
      <c r="B6" s="205" t="s">
        <v>339</v>
      </c>
      <c r="C6" s="240"/>
      <c r="D6" s="240"/>
      <c r="E6" s="461"/>
    </row>
    <row r="7" spans="1:5" ht="15.75">
      <c r="A7" s="230" t="s">
        <v>845</v>
      </c>
      <c r="B7" s="205" t="s">
        <v>339</v>
      </c>
      <c r="C7" s="240"/>
      <c r="D7" s="240"/>
      <c r="E7" s="240"/>
    </row>
    <row r="8" spans="1:5" ht="15">
      <c r="A8" s="241" t="s">
        <v>340</v>
      </c>
      <c r="B8" s="211" t="s">
        <v>339</v>
      </c>
      <c r="C8" s="232">
        <f>SUM(C6:C7)</f>
        <v>0</v>
      </c>
      <c r="D8" s="232">
        <f>SUM(D6:D7)</f>
        <v>0</v>
      </c>
      <c r="E8" s="232">
        <f>SUM(E6:E7)</f>
        <v>0</v>
      </c>
    </row>
    <row r="9" spans="1:5" ht="15">
      <c r="A9" s="200" t="s">
        <v>342</v>
      </c>
      <c r="B9" s="201" t="s">
        <v>341</v>
      </c>
      <c r="C9" s="202"/>
      <c r="D9" s="202"/>
      <c r="E9" s="202"/>
    </row>
    <row r="10" spans="1:5" ht="15">
      <c r="A10" s="200" t="s">
        <v>343</v>
      </c>
      <c r="B10" s="201" t="s">
        <v>341</v>
      </c>
      <c r="C10" s="202"/>
      <c r="D10" s="202"/>
      <c r="E10" s="202"/>
    </row>
    <row r="11" spans="1:5" ht="15">
      <c r="A11" s="206" t="s">
        <v>344</v>
      </c>
      <c r="B11" s="222" t="s">
        <v>341</v>
      </c>
      <c r="C11" s="80">
        <f>SUM(C9:C10)</f>
        <v>0</v>
      </c>
      <c r="D11" s="80">
        <f>SUM(D9:D10)</f>
        <v>0</v>
      </c>
      <c r="E11" s="80">
        <f>SUM(E9:E10)</f>
        <v>0</v>
      </c>
    </row>
    <row r="12" spans="1:5" ht="15">
      <c r="A12" s="226" t="s">
        <v>345</v>
      </c>
      <c r="B12" s="201" t="s">
        <v>346</v>
      </c>
      <c r="C12" s="202"/>
      <c r="D12" s="202"/>
      <c r="E12" s="202"/>
    </row>
    <row r="13" spans="1:5" ht="15">
      <c r="A13" s="242" t="s">
        <v>87</v>
      </c>
      <c r="B13" s="222" t="s">
        <v>346</v>
      </c>
      <c r="C13" s="80">
        <f>SUM(C12)</f>
        <v>0</v>
      </c>
      <c r="D13" s="80">
        <f>SUM(D12)</f>
        <v>0</v>
      </c>
      <c r="E13" s="80">
        <f>SUM(E12)</f>
        <v>0</v>
      </c>
    </row>
    <row r="14" spans="1:5" ht="15">
      <c r="A14" s="200" t="s">
        <v>348</v>
      </c>
      <c r="B14" s="201" t="s">
        <v>347</v>
      </c>
      <c r="C14" s="202"/>
      <c r="D14" s="202"/>
      <c r="E14" s="202"/>
    </row>
    <row r="15" spans="1:5" ht="15">
      <c r="A15" s="200" t="s">
        <v>349</v>
      </c>
      <c r="B15" s="201" t="s">
        <v>347</v>
      </c>
      <c r="C15" s="202"/>
      <c r="D15" s="202"/>
      <c r="E15" s="202"/>
    </row>
    <row r="16" spans="1:5" ht="15">
      <c r="A16" s="203" t="s">
        <v>88</v>
      </c>
      <c r="B16" s="222" t="s">
        <v>347</v>
      </c>
      <c r="C16" s="80">
        <f>SUM(C14:C15)</f>
        <v>0</v>
      </c>
      <c r="D16" s="80">
        <f>SUM(D14:D15)</f>
        <v>0</v>
      </c>
      <c r="E16" s="80">
        <f>SUM(E14:E15)</f>
        <v>0</v>
      </c>
    </row>
    <row r="17" spans="1:5" ht="15">
      <c r="A17" s="203" t="s">
        <v>89</v>
      </c>
      <c r="B17" s="204" t="s">
        <v>350</v>
      </c>
      <c r="C17" s="80">
        <v>0</v>
      </c>
      <c r="D17" s="80">
        <v>0</v>
      </c>
      <c r="E17" s="80">
        <v>0</v>
      </c>
    </row>
    <row r="18" spans="1:5" ht="15">
      <c r="A18" s="226" t="s">
        <v>847</v>
      </c>
      <c r="B18" s="201" t="s">
        <v>351</v>
      </c>
      <c r="C18" s="202"/>
      <c r="D18" s="202"/>
      <c r="E18" s="202"/>
    </row>
    <row r="19" spans="1:5" ht="15">
      <c r="A19" s="226" t="s">
        <v>848</v>
      </c>
      <c r="B19" s="201" t="s">
        <v>351</v>
      </c>
      <c r="C19" s="202"/>
      <c r="D19" s="202"/>
      <c r="E19" s="202"/>
    </row>
    <row r="20" spans="1:5" ht="15">
      <c r="A20" s="226" t="s">
        <v>849</v>
      </c>
      <c r="B20" s="201" t="s">
        <v>351</v>
      </c>
      <c r="C20" s="202"/>
      <c r="D20" s="202">
        <v>5234</v>
      </c>
      <c r="E20" s="202">
        <v>5234</v>
      </c>
    </row>
    <row r="21" spans="1:5" ht="15">
      <c r="A21" s="226" t="s">
        <v>850</v>
      </c>
      <c r="B21" s="201" t="s">
        <v>351</v>
      </c>
      <c r="C21" s="202"/>
      <c r="D21" s="202">
        <v>144</v>
      </c>
      <c r="E21" s="202">
        <v>144</v>
      </c>
    </row>
    <row r="22" spans="1:5" ht="15">
      <c r="A22" s="226" t="s">
        <v>851</v>
      </c>
      <c r="B22" s="201" t="s">
        <v>351</v>
      </c>
      <c r="C22" s="202"/>
      <c r="D22" s="202"/>
      <c r="E22" s="202"/>
    </row>
    <row r="23" spans="1:5" ht="15">
      <c r="A23" s="200" t="s">
        <v>852</v>
      </c>
      <c r="B23" s="201" t="s">
        <v>351</v>
      </c>
      <c r="C23" s="202">
        <v>7000</v>
      </c>
      <c r="D23" s="202">
        <v>2824</v>
      </c>
      <c r="E23" s="202">
        <v>2824</v>
      </c>
    </row>
    <row r="24" spans="1:5" ht="15">
      <c r="A24" s="203" t="s">
        <v>352</v>
      </c>
      <c r="B24" s="222" t="s">
        <v>351</v>
      </c>
      <c r="C24" s="80">
        <f>SUM(C18:C23)</f>
        <v>7000</v>
      </c>
      <c r="D24" s="80">
        <f>SUM(D18:D23)</f>
        <v>8202</v>
      </c>
      <c r="E24" s="80">
        <f>SUM(E18:E23)</f>
        <v>8202</v>
      </c>
    </row>
    <row r="25" spans="1:5" ht="15.75">
      <c r="A25" s="244" t="s">
        <v>106</v>
      </c>
      <c r="B25" s="216" t="s">
        <v>353</v>
      </c>
      <c r="C25" s="80">
        <f>SUM(C24)</f>
        <v>7000</v>
      </c>
      <c r="D25" s="80">
        <f>SUM(D24)</f>
        <v>8202</v>
      </c>
      <c r="E25" s="80">
        <f>SUM(E24)</f>
        <v>8202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1"/>
  <sheetViews>
    <sheetView zoomScalePageLayoutView="0" workbookViewId="0" topLeftCell="A1">
      <selection activeCell="F104" sqref="F104"/>
    </sheetView>
  </sheetViews>
  <sheetFormatPr defaultColWidth="9.140625" defaultRowHeight="15"/>
  <cols>
    <col min="1" max="1" width="105.140625" style="0" customWidth="1"/>
    <col min="3" max="3" width="14.00390625" style="0" customWidth="1"/>
    <col min="4" max="4" width="14.57421875" style="0" customWidth="1"/>
    <col min="5" max="5" width="15.28125" style="0" customWidth="1"/>
    <col min="6" max="6" width="12.00390625" style="0" customWidth="1"/>
    <col min="7" max="7" width="7.57421875" style="0" customWidth="1"/>
    <col min="8" max="8" width="12.57421875" style="0" customWidth="1"/>
    <col min="10" max="10" width="11.00390625" style="0" customWidth="1"/>
  </cols>
  <sheetData>
    <row r="1" spans="1:8" ht="21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8" ht="18.75" customHeight="1">
      <c r="A2" s="611" t="s">
        <v>119</v>
      </c>
      <c r="B2" s="609"/>
      <c r="C2" s="609"/>
      <c r="D2" s="609"/>
      <c r="E2" s="609"/>
      <c r="F2" s="609"/>
      <c r="G2" s="609"/>
      <c r="H2" s="610"/>
    </row>
    <row r="3" ht="18">
      <c r="A3" s="5"/>
    </row>
    <row r="4" spans="1:8" ht="15">
      <c r="A4" s="92" t="s">
        <v>895</v>
      </c>
      <c r="G4" s="607" t="s">
        <v>896</v>
      </c>
      <c r="H4" s="607"/>
    </row>
    <row r="5" spans="1:8" ht="90">
      <c r="A5" s="213" t="s">
        <v>137</v>
      </c>
      <c r="B5" s="199" t="s">
        <v>138</v>
      </c>
      <c r="C5" s="548" t="s">
        <v>787</v>
      </c>
      <c r="D5" s="548" t="s">
        <v>111</v>
      </c>
      <c r="E5" s="548" t="s">
        <v>788</v>
      </c>
      <c r="F5" s="548" t="s">
        <v>789</v>
      </c>
      <c r="G5" s="549" t="s">
        <v>635</v>
      </c>
      <c r="H5" s="550" t="s">
        <v>786</v>
      </c>
    </row>
    <row r="6" spans="1:10" ht="15">
      <c r="A6" s="332" t="s">
        <v>636</v>
      </c>
      <c r="B6" s="333" t="s">
        <v>637</v>
      </c>
      <c r="C6" s="202">
        <v>2971</v>
      </c>
      <c r="D6" s="202">
        <v>31989</v>
      </c>
      <c r="E6" s="202">
        <v>31989</v>
      </c>
      <c r="F6" s="202"/>
      <c r="G6" s="202"/>
      <c r="H6" s="202">
        <f>SUM(E6:G6)</f>
        <v>31989</v>
      </c>
      <c r="J6" s="202">
        <v>31989</v>
      </c>
    </row>
    <row r="7" spans="1:10" ht="15">
      <c r="A7" s="332" t="s">
        <v>638</v>
      </c>
      <c r="B7" s="334" t="s">
        <v>639</v>
      </c>
      <c r="C7" s="202"/>
      <c r="D7" s="202">
        <v>191</v>
      </c>
      <c r="E7" s="202">
        <v>191</v>
      </c>
      <c r="F7" s="202"/>
      <c r="G7" s="202"/>
      <c r="H7" s="202">
        <f>SUM(E7:G7)</f>
        <v>191</v>
      </c>
      <c r="J7" s="202">
        <v>191</v>
      </c>
    </row>
    <row r="8" spans="1:10" ht="15">
      <c r="A8" s="332" t="s">
        <v>640</v>
      </c>
      <c r="B8" s="334" t="s">
        <v>641</v>
      </c>
      <c r="C8" s="202"/>
      <c r="D8" s="202"/>
      <c r="E8" s="202"/>
      <c r="F8" s="202"/>
      <c r="G8" s="202"/>
      <c r="H8" s="202"/>
      <c r="J8" s="202"/>
    </row>
    <row r="9" spans="1:10" ht="15">
      <c r="A9" s="335" t="s">
        <v>642</v>
      </c>
      <c r="B9" s="334" t="s">
        <v>643</v>
      </c>
      <c r="C9" s="202">
        <v>144</v>
      </c>
      <c r="D9" s="202">
        <v>144</v>
      </c>
      <c r="E9" s="202">
        <v>144</v>
      </c>
      <c r="F9" s="202"/>
      <c r="G9" s="202"/>
      <c r="H9" s="202">
        <f>SUM(E9:G9)</f>
        <v>144</v>
      </c>
      <c r="J9" s="202">
        <v>144</v>
      </c>
    </row>
    <row r="10" spans="1:10" ht="15">
      <c r="A10" s="335" t="s">
        <v>644</v>
      </c>
      <c r="B10" s="334" t="s">
        <v>645</v>
      </c>
      <c r="C10" s="202"/>
      <c r="D10" s="202"/>
      <c r="E10" s="202"/>
      <c r="F10" s="202"/>
      <c r="G10" s="202"/>
      <c r="H10" s="202"/>
      <c r="J10" s="202"/>
    </row>
    <row r="11" spans="1:10" ht="15">
      <c r="A11" s="335" t="s">
        <v>646</v>
      </c>
      <c r="B11" s="334" t="s">
        <v>647</v>
      </c>
      <c r="C11" s="202"/>
      <c r="D11" s="202"/>
      <c r="E11" s="202"/>
      <c r="F11" s="202"/>
      <c r="G11" s="202"/>
      <c r="H11" s="202"/>
      <c r="J11" s="202"/>
    </row>
    <row r="12" spans="1:10" ht="15">
      <c r="A12" s="335" t="s">
        <v>648</v>
      </c>
      <c r="B12" s="334" t="s">
        <v>649</v>
      </c>
      <c r="C12" s="202">
        <v>683</v>
      </c>
      <c r="D12" s="202">
        <v>634</v>
      </c>
      <c r="E12" s="202">
        <v>634</v>
      </c>
      <c r="F12" s="202"/>
      <c r="G12" s="202"/>
      <c r="H12" s="202">
        <f>SUM(E12:G12)</f>
        <v>634</v>
      </c>
      <c r="J12" s="202">
        <v>634</v>
      </c>
    </row>
    <row r="13" spans="1:10" ht="15">
      <c r="A13" s="335" t="s">
        <v>650</v>
      </c>
      <c r="B13" s="334" t="s">
        <v>651</v>
      </c>
      <c r="C13" s="202"/>
      <c r="D13" s="202"/>
      <c r="E13" s="202"/>
      <c r="F13" s="202"/>
      <c r="G13" s="202"/>
      <c r="H13" s="202"/>
      <c r="J13" s="202"/>
    </row>
    <row r="14" spans="1:10" ht="15">
      <c r="A14" s="205" t="s">
        <v>652</v>
      </c>
      <c r="B14" s="334" t="s">
        <v>653</v>
      </c>
      <c r="C14" s="202"/>
      <c r="D14" s="202"/>
      <c r="E14" s="202"/>
      <c r="F14" s="202"/>
      <c r="G14" s="202"/>
      <c r="H14" s="202"/>
      <c r="J14" s="202"/>
    </row>
    <row r="15" spans="1:10" ht="15">
      <c r="A15" s="205" t="s">
        <v>654</v>
      </c>
      <c r="B15" s="334" t="s">
        <v>655</v>
      </c>
      <c r="C15" s="202"/>
      <c r="D15" s="202"/>
      <c r="E15" s="202"/>
      <c r="F15" s="202"/>
      <c r="G15" s="202"/>
      <c r="H15" s="202"/>
      <c r="J15" s="202"/>
    </row>
    <row r="16" spans="1:10" ht="15">
      <c r="A16" s="205" t="s">
        <v>656</v>
      </c>
      <c r="B16" s="334" t="s">
        <v>657</v>
      </c>
      <c r="C16" s="202"/>
      <c r="D16" s="202"/>
      <c r="E16" s="202"/>
      <c r="F16" s="202"/>
      <c r="G16" s="202"/>
      <c r="H16" s="202"/>
      <c r="J16" s="202"/>
    </row>
    <row r="17" spans="1:10" ht="15">
      <c r="A17" s="205" t="s">
        <v>658</v>
      </c>
      <c r="B17" s="334" t="s">
        <v>659</v>
      </c>
      <c r="C17" s="202"/>
      <c r="D17" s="202"/>
      <c r="E17" s="202"/>
      <c r="F17" s="202"/>
      <c r="G17" s="202"/>
      <c r="H17" s="202"/>
      <c r="J17" s="202"/>
    </row>
    <row r="18" spans="1:10" ht="15">
      <c r="A18" s="205" t="s">
        <v>660</v>
      </c>
      <c r="B18" s="334" t="s">
        <v>661</v>
      </c>
      <c r="C18" s="202"/>
      <c r="D18" s="202">
        <v>737</v>
      </c>
      <c r="E18" s="202">
        <v>737</v>
      </c>
      <c r="F18" s="202"/>
      <c r="G18" s="202"/>
      <c r="H18" s="202">
        <f>SUM(E18:G18)</f>
        <v>737</v>
      </c>
      <c r="J18" s="202">
        <v>737</v>
      </c>
    </row>
    <row r="19" spans="1:10" ht="15">
      <c r="A19" s="336" t="s">
        <v>428</v>
      </c>
      <c r="B19" s="337" t="s">
        <v>429</v>
      </c>
      <c r="C19" s="80">
        <f>SUM(C6:C18)</f>
        <v>3798</v>
      </c>
      <c r="D19" s="80">
        <f>SUM(D6:D18)</f>
        <v>33695</v>
      </c>
      <c r="E19" s="80">
        <f>SUM(E6:E18)</f>
        <v>33695</v>
      </c>
      <c r="F19" s="202"/>
      <c r="G19" s="202"/>
      <c r="H19" s="80">
        <f>SUM(H6:H18)</f>
        <v>33695</v>
      </c>
      <c r="J19" s="80">
        <f>SUM(J6:J18)</f>
        <v>33695</v>
      </c>
    </row>
    <row r="20" spans="1:10" ht="15">
      <c r="A20" s="205" t="s">
        <v>662</v>
      </c>
      <c r="B20" s="334" t="s">
        <v>663</v>
      </c>
      <c r="C20" s="202">
        <v>13443</v>
      </c>
      <c r="D20" s="202">
        <v>15468</v>
      </c>
      <c r="E20" s="202">
        <v>15468</v>
      </c>
      <c r="F20" s="202"/>
      <c r="G20" s="202"/>
      <c r="H20" s="202">
        <f aca="true" t="shared" si="0" ref="H20:H26">SUM(E20:G20)</f>
        <v>15468</v>
      </c>
      <c r="J20" s="202">
        <v>15468</v>
      </c>
    </row>
    <row r="21" spans="1:10" ht="15">
      <c r="A21" s="205" t="s">
        <v>664</v>
      </c>
      <c r="B21" s="334" t="s">
        <v>665</v>
      </c>
      <c r="C21" s="202">
        <v>3186</v>
      </c>
      <c r="D21" s="202">
        <v>3493</v>
      </c>
      <c r="E21" s="202">
        <v>2513</v>
      </c>
      <c r="F21" s="12">
        <v>980</v>
      </c>
      <c r="G21" s="202"/>
      <c r="H21" s="202">
        <f t="shared" si="0"/>
        <v>3493</v>
      </c>
      <c r="J21" s="202">
        <v>3493</v>
      </c>
    </row>
    <row r="22" spans="1:10" ht="15">
      <c r="A22" s="201" t="s">
        <v>666</v>
      </c>
      <c r="B22" s="334" t="s">
        <v>667</v>
      </c>
      <c r="C22" s="202">
        <v>573</v>
      </c>
      <c r="D22" s="202">
        <v>3600</v>
      </c>
      <c r="E22" s="202">
        <v>3431</v>
      </c>
      <c r="F22" s="12">
        <v>144</v>
      </c>
      <c r="G22" s="202"/>
      <c r="H22" s="202">
        <f t="shared" si="0"/>
        <v>3575</v>
      </c>
      <c r="J22" s="202">
        <v>3575</v>
      </c>
    </row>
    <row r="23" spans="1:10" ht="15">
      <c r="A23" s="211" t="s">
        <v>430</v>
      </c>
      <c r="B23" s="337" t="s">
        <v>431</v>
      </c>
      <c r="C23" s="80">
        <f>SUM(C20:C22)</f>
        <v>17202</v>
      </c>
      <c r="D23" s="80">
        <f>SUM(D20:D22)</f>
        <v>22561</v>
      </c>
      <c r="E23" s="80">
        <f>SUM(E20:E22)</f>
        <v>21412</v>
      </c>
      <c r="F23" s="61">
        <f>SUM(F20:F22)</f>
        <v>1124</v>
      </c>
      <c r="G23" s="80"/>
      <c r="H23" s="80">
        <f t="shared" si="0"/>
        <v>22536</v>
      </c>
      <c r="J23" s="80">
        <f>SUM(J20:J22)</f>
        <v>22536</v>
      </c>
    </row>
    <row r="24" spans="1:10" ht="15">
      <c r="A24" s="338" t="s">
        <v>432</v>
      </c>
      <c r="B24" s="339" t="s">
        <v>433</v>
      </c>
      <c r="C24" s="80">
        <v>21000</v>
      </c>
      <c r="D24" s="80">
        <f>SUM(D23,D19)</f>
        <v>56256</v>
      </c>
      <c r="E24" s="80">
        <v>55107</v>
      </c>
      <c r="F24" s="61">
        <f>SUM(F23)</f>
        <v>1124</v>
      </c>
      <c r="G24" s="80"/>
      <c r="H24" s="80">
        <f t="shared" si="0"/>
        <v>56231</v>
      </c>
      <c r="J24" s="80">
        <f>SUM(J23,J19)</f>
        <v>56231</v>
      </c>
    </row>
    <row r="25" spans="1:10" ht="15">
      <c r="A25" s="224" t="s">
        <v>434</v>
      </c>
      <c r="B25" s="339" t="s">
        <v>435</v>
      </c>
      <c r="C25" s="80">
        <v>5800</v>
      </c>
      <c r="D25" s="80">
        <v>12416</v>
      </c>
      <c r="E25" s="80">
        <v>12143</v>
      </c>
      <c r="F25" s="61">
        <v>273</v>
      </c>
      <c r="G25" s="80"/>
      <c r="H25" s="80">
        <f t="shared" si="0"/>
        <v>12416</v>
      </c>
      <c r="J25" s="80">
        <v>12416</v>
      </c>
    </row>
    <row r="26" spans="1:10" s="498" customFormat="1" ht="15">
      <c r="A26" s="200" t="s">
        <v>668</v>
      </c>
      <c r="B26" s="497" t="s">
        <v>669</v>
      </c>
      <c r="C26" s="202">
        <v>150</v>
      </c>
      <c r="D26" s="202">
        <v>474</v>
      </c>
      <c r="E26" s="12">
        <v>474</v>
      </c>
      <c r="F26" s="12"/>
      <c r="G26" s="12"/>
      <c r="H26" s="12">
        <f t="shared" si="0"/>
        <v>474</v>
      </c>
      <c r="J26" s="202">
        <v>474</v>
      </c>
    </row>
    <row r="27" spans="1:10" s="498" customFormat="1" ht="15">
      <c r="A27" s="200" t="s">
        <v>670</v>
      </c>
      <c r="B27" s="497" t="s">
        <v>671</v>
      </c>
      <c r="C27" s="202">
        <v>11370</v>
      </c>
      <c r="D27" s="202">
        <v>14182</v>
      </c>
      <c r="E27" s="12">
        <v>12338</v>
      </c>
      <c r="F27" s="12">
        <v>1772</v>
      </c>
      <c r="G27" s="12"/>
      <c r="H27" s="12">
        <f aca="true" t="shared" si="1" ref="H27:H50">SUM(E27:G27)</f>
        <v>14110</v>
      </c>
      <c r="J27" s="202">
        <v>14110</v>
      </c>
    </row>
    <row r="28" spans="1:10" s="498" customFormat="1" ht="15">
      <c r="A28" s="200" t="s">
        <v>672</v>
      </c>
      <c r="B28" s="497" t="s">
        <v>673</v>
      </c>
      <c r="C28" s="202"/>
      <c r="D28" s="202"/>
      <c r="E28" s="12"/>
      <c r="F28" s="12"/>
      <c r="G28" s="12"/>
      <c r="H28" s="12"/>
      <c r="J28" s="202"/>
    </row>
    <row r="29" spans="1:10" s="498" customFormat="1" ht="15">
      <c r="A29" s="206" t="s">
        <v>436</v>
      </c>
      <c r="B29" s="499" t="s">
        <v>437</v>
      </c>
      <c r="C29" s="80">
        <f>SUM(C26:C28)</f>
        <v>11520</v>
      </c>
      <c r="D29" s="80">
        <f>SUM(D26:D28)</f>
        <v>14656</v>
      </c>
      <c r="E29" s="61">
        <f>SUM(E26:E28)</f>
        <v>12812</v>
      </c>
      <c r="F29" s="61">
        <f>SUM(F26:F28)</f>
        <v>1772</v>
      </c>
      <c r="G29" s="61"/>
      <c r="H29" s="61">
        <f t="shared" si="1"/>
        <v>14584</v>
      </c>
      <c r="J29" s="80">
        <f>SUM(J26:J28)</f>
        <v>14584</v>
      </c>
    </row>
    <row r="30" spans="1:10" s="498" customFormat="1" ht="15">
      <c r="A30" s="200" t="s">
        <v>674</v>
      </c>
      <c r="B30" s="497" t="s">
        <v>675</v>
      </c>
      <c r="C30" s="202">
        <v>490</v>
      </c>
      <c r="D30" s="202">
        <v>331</v>
      </c>
      <c r="E30" s="12">
        <v>311</v>
      </c>
      <c r="F30" s="12">
        <v>19</v>
      </c>
      <c r="G30" s="12"/>
      <c r="H30" s="12">
        <f t="shared" si="1"/>
        <v>330</v>
      </c>
      <c r="J30" s="202">
        <v>330</v>
      </c>
    </row>
    <row r="31" spans="1:10" s="498" customFormat="1" ht="15">
      <c r="A31" s="200" t="s">
        <v>676</v>
      </c>
      <c r="B31" s="497" t="s">
        <v>677</v>
      </c>
      <c r="C31" s="202">
        <v>250</v>
      </c>
      <c r="D31" s="202">
        <v>72</v>
      </c>
      <c r="E31" s="12">
        <v>0</v>
      </c>
      <c r="F31" s="12">
        <v>72</v>
      </c>
      <c r="G31" s="12"/>
      <c r="H31" s="12">
        <f t="shared" si="1"/>
        <v>72</v>
      </c>
      <c r="J31" s="202">
        <v>72</v>
      </c>
    </row>
    <row r="32" spans="1:10" s="498" customFormat="1" ht="15" customHeight="1">
      <c r="A32" s="206" t="s">
        <v>438</v>
      </c>
      <c r="B32" s="499" t="s">
        <v>439</v>
      </c>
      <c r="C32" s="80">
        <f>SUM(C30:C31)</f>
        <v>740</v>
      </c>
      <c r="D32" s="80">
        <f>SUM(D30:D31)</f>
        <v>403</v>
      </c>
      <c r="E32" s="61">
        <f>SUM(E30:E31)</f>
        <v>311</v>
      </c>
      <c r="F32" s="61">
        <f>SUM(F30:F31)</f>
        <v>91</v>
      </c>
      <c r="G32" s="61"/>
      <c r="H32" s="61">
        <f t="shared" si="1"/>
        <v>402</v>
      </c>
      <c r="J32" s="80">
        <f>SUM(J30:J31)</f>
        <v>402</v>
      </c>
    </row>
    <row r="33" spans="1:10" s="498" customFormat="1" ht="15">
      <c r="A33" s="200" t="s">
        <v>678</v>
      </c>
      <c r="B33" s="497" t="s">
        <v>679</v>
      </c>
      <c r="C33" s="202">
        <v>34265</v>
      </c>
      <c r="D33" s="202">
        <v>31909</v>
      </c>
      <c r="E33" s="12">
        <v>26870</v>
      </c>
      <c r="F33" s="12">
        <v>5039</v>
      </c>
      <c r="G33" s="12"/>
      <c r="H33" s="12">
        <f t="shared" si="1"/>
        <v>31909</v>
      </c>
      <c r="J33" s="202">
        <v>31909</v>
      </c>
    </row>
    <row r="34" spans="1:10" s="498" customFormat="1" ht="15">
      <c r="A34" s="200" t="s">
        <v>680</v>
      </c>
      <c r="B34" s="497" t="s">
        <v>681</v>
      </c>
      <c r="C34" s="202">
        <v>16911</v>
      </c>
      <c r="D34" s="202">
        <v>18365</v>
      </c>
      <c r="E34" s="12">
        <v>18365</v>
      </c>
      <c r="F34" s="12"/>
      <c r="G34" s="12"/>
      <c r="H34" s="12">
        <f t="shared" si="1"/>
        <v>18365</v>
      </c>
      <c r="J34" s="202">
        <v>18365</v>
      </c>
    </row>
    <row r="35" spans="1:10" s="498" customFormat="1" ht="15">
      <c r="A35" s="200" t="s">
        <v>682</v>
      </c>
      <c r="B35" s="497" t="s">
        <v>683</v>
      </c>
      <c r="C35" s="202">
        <v>3150</v>
      </c>
      <c r="D35" s="202">
        <v>2933</v>
      </c>
      <c r="E35" s="12">
        <v>2458</v>
      </c>
      <c r="F35" s="12">
        <v>475</v>
      </c>
      <c r="G35" s="12"/>
      <c r="H35" s="12">
        <f t="shared" si="1"/>
        <v>2933</v>
      </c>
      <c r="J35" s="202">
        <v>2933</v>
      </c>
    </row>
    <row r="36" spans="1:10" s="498" customFormat="1" ht="15">
      <c r="A36" s="200" t="s">
        <v>684</v>
      </c>
      <c r="B36" s="497" t="s">
        <v>685</v>
      </c>
      <c r="C36" s="202">
        <v>26970</v>
      </c>
      <c r="D36" s="202">
        <v>8803</v>
      </c>
      <c r="E36" s="12">
        <v>7750</v>
      </c>
      <c r="F36" s="12">
        <v>1053</v>
      </c>
      <c r="G36" s="12"/>
      <c r="H36" s="12">
        <f t="shared" si="1"/>
        <v>8803</v>
      </c>
      <c r="J36" s="202">
        <v>8803</v>
      </c>
    </row>
    <row r="37" spans="1:10" s="498" customFormat="1" ht="15">
      <c r="A37" s="243" t="s">
        <v>686</v>
      </c>
      <c r="B37" s="497" t="s">
        <v>687</v>
      </c>
      <c r="C37" s="202">
        <v>0</v>
      </c>
      <c r="D37" s="202">
        <v>36</v>
      </c>
      <c r="E37" s="12">
        <v>36</v>
      </c>
      <c r="F37" s="12"/>
      <c r="G37" s="12"/>
      <c r="H37" s="12">
        <f t="shared" si="1"/>
        <v>36</v>
      </c>
      <c r="J37" s="202">
        <v>36</v>
      </c>
    </row>
    <row r="38" spans="1:10" s="498" customFormat="1" ht="15">
      <c r="A38" s="345" t="s">
        <v>688</v>
      </c>
      <c r="B38" s="497" t="s">
        <v>689</v>
      </c>
      <c r="C38" s="202">
        <v>1150</v>
      </c>
      <c r="D38" s="202">
        <v>6461</v>
      </c>
      <c r="E38" s="12">
        <v>6461</v>
      </c>
      <c r="F38" s="12"/>
      <c r="G38" s="12"/>
      <c r="H38" s="12">
        <f t="shared" si="1"/>
        <v>6461</v>
      </c>
      <c r="J38" s="202">
        <v>6461</v>
      </c>
    </row>
    <row r="39" spans="1:10" s="498" customFormat="1" ht="15">
      <c r="A39" s="200" t="s">
        <v>690</v>
      </c>
      <c r="B39" s="497" t="s">
        <v>691</v>
      </c>
      <c r="C39" s="202">
        <v>43160</v>
      </c>
      <c r="D39" s="202">
        <v>30994</v>
      </c>
      <c r="E39" s="12">
        <v>28655</v>
      </c>
      <c r="F39" s="12">
        <v>2024</v>
      </c>
      <c r="G39" s="12"/>
      <c r="H39" s="12">
        <f t="shared" si="1"/>
        <v>30679</v>
      </c>
      <c r="J39" s="202">
        <v>30679</v>
      </c>
    </row>
    <row r="40" spans="1:10" s="498" customFormat="1" ht="15">
      <c r="A40" s="206" t="s">
        <v>440</v>
      </c>
      <c r="B40" s="499" t="s">
        <v>441</v>
      </c>
      <c r="C40" s="80">
        <f>SUM(C33:C39)</f>
        <v>125606</v>
      </c>
      <c r="D40" s="80">
        <f>SUM(D33:D39)</f>
        <v>99501</v>
      </c>
      <c r="E40" s="61">
        <f>SUM(E33:E39)</f>
        <v>90595</v>
      </c>
      <c r="F40" s="61">
        <f>SUM(F33:F39)</f>
        <v>8591</v>
      </c>
      <c r="G40" s="12"/>
      <c r="H40" s="61">
        <f t="shared" si="1"/>
        <v>99186</v>
      </c>
      <c r="J40" s="80">
        <f>SUM(J33:J39)</f>
        <v>99186</v>
      </c>
    </row>
    <row r="41" spans="1:10" s="498" customFormat="1" ht="15">
      <c r="A41" s="200" t="s">
        <v>692</v>
      </c>
      <c r="B41" s="497" t="s">
        <v>693</v>
      </c>
      <c r="C41" s="202">
        <v>150</v>
      </c>
      <c r="D41" s="202">
        <v>433</v>
      </c>
      <c r="E41" s="12">
        <v>433</v>
      </c>
      <c r="F41" s="12"/>
      <c r="G41" s="12"/>
      <c r="H41" s="12">
        <f t="shared" si="1"/>
        <v>433</v>
      </c>
      <c r="J41" s="202">
        <v>433</v>
      </c>
    </row>
    <row r="42" spans="1:10" s="498" customFormat="1" ht="15">
      <c r="A42" s="200" t="s">
        <v>694</v>
      </c>
      <c r="B42" s="497" t="s">
        <v>695</v>
      </c>
      <c r="C42" s="202">
        <v>0</v>
      </c>
      <c r="D42" s="202">
        <v>134</v>
      </c>
      <c r="E42" s="12">
        <v>134</v>
      </c>
      <c r="F42" s="12"/>
      <c r="G42" s="12"/>
      <c r="H42" s="12">
        <f t="shared" si="1"/>
        <v>134</v>
      </c>
      <c r="J42" s="202">
        <v>134</v>
      </c>
    </row>
    <row r="43" spans="1:10" s="498" customFormat="1" ht="15">
      <c r="A43" s="206" t="s">
        <v>442</v>
      </c>
      <c r="B43" s="499" t="s">
        <v>443</v>
      </c>
      <c r="C43" s="80">
        <f>SUM(C41:C42)</f>
        <v>150</v>
      </c>
      <c r="D43" s="80">
        <f>SUM(D41:D42)</f>
        <v>567</v>
      </c>
      <c r="E43" s="61">
        <f>SUM(E41:E42)</f>
        <v>567</v>
      </c>
      <c r="F43" s="61"/>
      <c r="G43" s="61"/>
      <c r="H43" s="61">
        <f t="shared" si="1"/>
        <v>567</v>
      </c>
      <c r="J43" s="80">
        <f>SUM(J41:J42)</f>
        <v>567</v>
      </c>
    </row>
    <row r="44" spans="1:10" s="498" customFormat="1" ht="15">
      <c r="A44" s="200" t="s">
        <v>696</v>
      </c>
      <c r="B44" s="497" t="s">
        <v>697</v>
      </c>
      <c r="C44" s="202">
        <v>36506</v>
      </c>
      <c r="D44" s="202">
        <v>26051</v>
      </c>
      <c r="E44" s="12">
        <v>23230</v>
      </c>
      <c r="F44" s="12">
        <v>2709</v>
      </c>
      <c r="G44" s="12"/>
      <c r="H44" s="12">
        <f t="shared" si="1"/>
        <v>25939</v>
      </c>
      <c r="J44" s="202">
        <v>25939</v>
      </c>
    </row>
    <row r="45" spans="1:10" s="498" customFormat="1" ht="15">
      <c r="A45" s="200" t="s">
        <v>698</v>
      </c>
      <c r="B45" s="497" t="s">
        <v>699</v>
      </c>
      <c r="C45" s="202">
        <v>9768</v>
      </c>
      <c r="D45" s="202"/>
      <c r="E45" s="12"/>
      <c r="F45" s="12"/>
      <c r="G45" s="12"/>
      <c r="H45" s="12">
        <f t="shared" si="1"/>
        <v>0</v>
      </c>
      <c r="J45" s="202"/>
    </row>
    <row r="46" spans="1:10" s="498" customFormat="1" ht="15">
      <c r="A46" s="200" t="s">
        <v>700</v>
      </c>
      <c r="B46" s="497" t="s">
        <v>701</v>
      </c>
      <c r="C46" s="202">
        <v>1294</v>
      </c>
      <c r="D46" s="202">
        <v>1218</v>
      </c>
      <c r="E46" s="12">
        <v>1218</v>
      </c>
      <c r="F46" s="12"/>
      <c r="G46" s="12"/>
      <c r="H46" s="12">
        <f t="shared" si="1"/>
        <v>1218</v>
      </c>
      <c r="J46" s="202">
        <v>1218</v>
      </c>
    </row>
    <row r="47" spans="1:10" s="498" customFormat="1" ht="15">
      <c r="A47" s="200" t="s">
        <v>702</v>
      </c>
      <c r="B47" s="497" t="s">
        <v>703</v>
      </c>
      <c r="C47" s="202"/>
      <c r="D47" s="202"/>
      <c r="E47" s="12"/>
      <c r="F47" s="12"/>
      <c r="G47" s="12"/>
      <c r="H47" s="12">
        <f t="shared" si="1"/>
        <v>0</v>
      </c>
      <c r="J47" s="202"/>
    </row>
    <row r="48" spans="1:10" s="498" customFormat="1" ht="15">
      <c r="A48" s="200" t="s">
        <v>704</v>
      </c>
      <c r="B48" s="497" t="s">
        <v>705</v>
      </c>
      <c r="C48" s="202">
        <v>710</v>
      </c>
      <c r="D48" s="202">
        <v>3569</v>
      </c>
      <c r="E48" s="12">
        <v>3435</v>
      </c>
      <c r="F48" s="12">
        <v>25</v>
      </c>
      <c r="G48" s="12"/>
      <c r="H48" s="12">
        <f t="shared" si="1"/>
        <v>3460</v>
      </c>
      <c r="J48" s="202">
        <v>3460</v>
      </c>
    </row>
    <row r="49" spans="1:10" s="498" customFormat="1" ht="15">
      <c r="A49" s="206" t="s">
        <v>444</v>
      </c>
      <c r="B49" s="499" t="s">
        <v>445</v>
      </c>
      <c r="C49" s="80">
        <f>SUM(C44:C48)</f>
        <v>48278</v>
      </c>
      <c r="D49" s="80">
        <f>SUM(D44:D48)</f>
        <v>30838</v>
      </c>
      <c r="E49" s="61">
        <f>SUM(E44:E48)</f>
        <v>27883</v>
      </c>
      <c r="F49" s="61">
        <f>SUM(F44:F48)</f>
        <v>2734</v>
      </c>
      <c r="G49" s="61"/>
      <c r="H49" s="61">
        <f t="shared" si="1"/>
        <v>30617</v>
      </c>
      <c r="J49" s="80">
        <f>SUM(J44:J48)</f>
        <v>30617</v>
      </c>
    </row>
    <row r="50" spans="1:10" s="498" customFormat="1" ht="15">
      <c r="A50" s="223" t="s">
        <v>107</v>
      </c>
      <c r="B50" s="500" t="s">
        <v>446</v>
      </c>
      <c r="C50" s="80">
        <v>186294</v>
      </c>
      <c r="D50" s="80">
        <f>SUM(D29,D32,D40,D43,D49)</f>
        <v>145965</v>
      </c>
      <c r="E50" s="61">
        <v>132168</v>
      </c>
      <c r="F50" s="61">
        <v>13188</v>
      </c>
      <c r="G50" s="61"/>
      <c r="H50" s="61">
        <f t="shared" si="1"/>
        <v>145356</v>
      </c>
      <c r="J50" s="80">
        <f>SUM(J29,J32,J40,J43,J49)</f>
        <v>145356</v>
      </c>
    </row>
    <row r="51" spans="1:10" s="498" customFormat="1" ht="15">
      <c r="A51" s="200" t="s">
        <v>447</v>
      </c>
      <c r="B51" s="497" t="s">
        <v>448</v>
      </c>
      <c r="C51" s="202"/>
      <c r="D51" s="202"/>
      <c r="E51" s="12"/>
      <c r="F51" s="12"/>
      <c r="G51" s="12"/>
      <c r="H51" s="12"/>
      <c r="J51" s="202"/>
    </row>
    <row r="52" spans="1:10" s="498" customFormat="1" ht="15">
      <c r="A52" s="200" t="s">
        <v>340</v>
      </c>
      <c r="B52" s="497" t="s">
        <v>339</v>
      </c>
      <c r="C52" s="202"/>
      <c r="D52" s="202"/>
      <c r="E52" s="12"/>
      <c r="F52" s="12"/>
      <c r="G52" s="12"/>
      <c r="H52" s="12"/>
      <c r="J52" s="202"/>
    </row>
    <row r="53" spans="1:10" s="498" customFormat="1" ht="15">
      <c r="A53" s="243" t="s">
        <v>449</v>
      </c>
      <c r="B53" s="497" t="s">
        <v>450</v>
      </c>
      <c r="C53" s="202"/>
      <c r="D53" s="202"/>
      <c r="E53" s="12"/>
      <c r="F53" s="12"/>
      <c r="G53" s="12"/>
      <c r="H53" s="12"/>
      <c r="J53" s="202"/>
    </row>
    <row r="54" spans="1:10" s="498" customFormat="1" ht="15">
      <c r="A54" s="243" t="s">
        <v>451</v>
      </c>
      <c r="B54" s="497" t="s">
        <v>341</v>
      </c>
      <c r="C54" s="202"/>
      <c r="D54" s="202"/>
      <c r="E54" s="12"/>
      <c r="F54" s="12"/>
      <c r="G54" s="12"/>
      <c r="H54" s="12"/>
      <c r="J54" s="202"/>
    </row>
    <row r="55" spans="1:10" s="498" customFormat="1" ht="15">
      <c r="A55" s="243" t="s">
        <v>452</v>
      </c>
      <c r="B55" s="497" t="s">
        <v>346</v>
      </c>
      <c r="C55" s="202"/>
      <c r="D55" s="202"/>
      <c r="E55" s="12"/>
      <c r="F55" s="12"/>
      <c r="G55" s="12"/>
      <c r="H55" s="12"/>
      <c r="J55" s="202"/>
    </row>
    <row r="56" spans="1:10" s="498" customFormat="1" ht="15">
      <c r="A56" s="200" t="s">
        <v>453</v>
      </c>
      <c r="B56" s="497" t="s">
        <v>347</v>
      </c>
      <c r="C56" s="202"/>
      <c r="D56" s="202"/>
      <c r="E56" s="12"/>
      <c r="F56" s="12"/>
      <c r="G56" s="12"/>
      <c r="H56" s="12"/>
      <c r="J56" s="202"/>
    </row>
    <row r="57" spans="1:10" s="498" customFormat="1" ht="15">
      <c r="A57" s="200" t="s">
        <v>454</v>
      </c>
      <c r="B57" s="497" t="s">
        <v>350</v>
      </c>
      <c r="C57" s="202"/>
      <c r="D57" s="202"/>
      <c r="E57" s="12"/>
      <c r="F57" s="12"/>
      <c r="G57" s="12"/>
      <c r="H57" s="12"/>
      <c r="J57" s="202"/>
    </row>
    <row r="58" spans="1:10" s="498" customFormat="1" ht="15">
      <c r="A58" s="200" t="s">
        <v>455</v>
      </c>
      <c r="B58" s="497" t="s">
        <v>351</v>
      </c>
      <c r="C58" s="202">
        <v>7000</v>
      </c>
      <c r="D58" s="202">
        <v>8202</v>
      </c>
      <c r="E58" s="12">
        <v>8202</v>
      </c>
      <c r="F58" s="12"/>
      <c r="G58" s="12"/>
      <c r="H58" s="12">
        <f>SUM(E58:G58)</f>
        <v>8202</v>
      </c>
      <c r="J58" s="202">
        <v>8202</v>
      </c>
    </row>
    <row r="59" spans="1:10" s="498" customFormat="1" ht="15">
      <c r="A59" s="223" t="s">
        <v>106</v>
      </c>
      <c r="B59" s="500" t="s">
        <v>353</v>
      </c>
      <c r="C59" s="80">
        <f>SUM(C51:C58)</f>
        <v>7000</v>
      </c>
      <c r="D59" s="80">
        <f>SUM(D51:D58)</f>
        <v>8202</v>
      </c>
      <c r="E59" s="61">
        <f>SUM(E52:E58)</f>
        <v>8202</v>
      </c>
      <c r="F59" s="61"/>
      <c r="G59" s="61"/>
      <c r="H59" s="61">
        <f>SUM(E59:G59)</f>
        <v>8202</v>
      </c>
      <c r="J59" s="80">
        <f>SUM(J51:J58)</f>
        <v>8202</v>
      </c>
    </row>
    <row r="60" spans="1:10" s="498" customFormat="1" ht="15">
      <c r="A60" s="226" t="s">
        <v>456</v>
      </c>
      <c r="B60" s="497" t="s">
        <v>457</v>
      </c>
      <c r="C60" s="202"/>
      <c r="D60" s="202"/>
      <c r="E60" s="12"/>
      <c r="F60" s="12"/>
      <c r="G60" s="12"/>
      <c r="H60" s="12"/>
      <c r="J60" s="202"/>
    </row>
    <row r="61" spans="1:10" s="498" customFormat="1" ht="15">
      <c r="A61" s="226" t="s">
        <v>458</v>
      </c>
      <c r="B61" s="497" t="s">
        <v>459</v>
      </c>
      <c r="C61" s="202">
        <v>65880</v>
      </c>
      <c r="D61" s="202">
        <v>66280</v>
      </c>
      <c r="E61" s="12">
        <v>66280</v>
      </c>
      <c r="F61" s="12"/>
      <c r="G61" s="12"/>
      <c r="H61" s="12">
        <f>SUM(E61:G61)</f>
        <v>66280</v>
      </c>
      <c r="J61" s="202">
        <v>66280</v>
      </c>
    </row>
    <row r="62" spans="1:10" s="498" customFormat="1" ht="15">
      <c r="A62" s="226" t="s">
        <v>460</v>
      </c>
      <c r="B62" s="497" t="s">
        <v>461</v>
      </c>
      <c r="C62" s="202"/>
      <c r="D62" s="202"/>
      <c r="E62" s="12"/>
      <c r="F62" s="12"/>
      <c r="G62" s="12"/>
      <c r="H62" s="12"/>
      <c r="J62" s="202"/>
    </row>
    <row r="63" spans="1:10" s="498" customFormat="1" ht="15">
      <c r="A63" s="226" t="s">
        <v>210</v>
      </c>
      <c r="B63" s="497" t="s">
        <v>200</v>
      </c>
      <c r="C63" s="202"/>
      <c r="D63" s="202"/>
      <c r="E63" s="12"/>
      <c r="F63" s="12"/>
      <c r="G63" s="12"/>
      <c r="H63" s="12"/>
      <c r="J63" s="202"/>
    </row>
    <row r="64" spans="1:10" s="498" customFormat="1" ht="15">
      <c r="A64" s="226" t="s">
        <v>462</v>
      </c>
      <c r="B64" s="497" t="s">
        <v>211</v>
      </c>
      <c r="C64" s="202"/>
      <c r="D64" s="202"/>
      <c r="E64" s="12"/>
      <c r="F64" s="12"/>
      <c r="G64" s="12"/>
      <c r="H64" s="12"/>
      <c r="J64" s="202"/>
    </row>
    <row r="65" spans="1:10" s="498" customFormat="1" ht="15">
      <c r="A65" s="226" t="s">
        <v>214</v>
      </c>
      <c r="B65" s="497" t="s">
        <v>213</v>
      </c>
      <c r="C65" s="202">
        <v>94386</v>
      </c>
      <c r="D65" s="202">
        <v>97154</v>
      </c>
      <c r="E65" s="12">
        <v>97154</v>
      </c>
      <c r="F65" s="12"/>
      <c r="G65" s="12"/>
      <c r="H65" s="12">
        <f>SUM(E65:G65)</f>
        <v>97154</v>
      </c>
      <c r="J65" s="202">
        <v>97154</v>
      </c>
    </row>
    <row r="66" spans="1:10" s="498" customFormat="1" ht="15">
      <c r="A66" s="226" t="s">
        <v>463</v>
      </c>
      <c r="B66" s="497" t="s">
        <v>464</v>
      </c>
      <c r="C66" s="202"/>
      <c r="D66" s="202"/>
      <c r="E66" s="12"/>
      <c r="F66" s="12"/>
      <c r="G66" s="12"/>
      <c r="H66" s="12"/>
      <c r="J66" s="202"/>
    </row>
    <row r="67" spans="1:10" s="498" customFormat="1" ht="15">
      <c r="A67" s="226" t="s">
        <v>465</v>
      </c>
      <c r="B67" s="497" t="s">
        <v>215</v>
      </c>
      <c r="C67" s="202"/>
      <c r="D67" s="202"/>
      <c r="E67" s="12"/>
      <c r="F67" s="12"/>
      <c r="G67" s="12"/>
      <c r="H67" s="12"/>
      <c r="J67" s="202"/>
    </row>
    <row r="68" spans="1:10" s="498" customFormat="1" ht="15">
      <c r="A68" s="226" t="s">
        <v>466</v>
      </c>
      <c r="B68" s="497" t="s">
        <v>467</v>
      </c>
      <c r="C68" s="202"/>
      <c r="D68" s="202"/>
      <c r="E68" s="12"/>
      <c r="F68" s="12"/>
      <c r="G68" s="12"/>
      <c r="H68" s="12"/>
      <c r="J68" s="202"/>
    </row>
    <row r="69" spans="1:10" s="498" customFormat="1" ht="15">
      <c r="A69" s="340" t="s">
        <v>468</v>
      </c>
      <c r="B69" s="497" t="s">
        <v>469</v>
      </c>
      <c r="C69" s="202"/>
      <c r="D69" s="202"/>
      <c r="E69" s="12"/>
      <c r="F69" s="12"/>
      <c r="G69" s="12"/>
      <c r="H69" s="12"/>
      <c r="J69" s="202"/>
    </row>
    <row r="70" spans="1:10" s="498" customFormat="1" ht="15">
      <c r="A70" s="226" t="s">
        <v>894</v>
      </c>
      <c r="B70" s="497" t="s">
        <v>224</v>
      </c>
      <c r="C70" s="202"/>
      <c r="D70" s="202"/>
      <c r="E70" s="12"/>
      <c r="F70" s="12"/>
      <c r="G70" s="12"/>
      <c r="H70" s="12"/>
      <c r="J70" s="202"/>
    </row>
    <row r="71" spans="1:10" s="498" customFormat="1" ht="15">
      <c r="A71" s="340" t="s">
        <v>470</v>
      </c>
      <c r="B71" s="497" t="s">
        <v>472</v>
      </c>
      <c r="C71" s="202">
        <v>17834</v>
      </c>
      <c r="D71" s="202">
        <v>16169</v>
      </c>
      <c r="E71" s="12">
        <v>8834</v>
      </c>
      <c r="F71" s="12">
        <v>7335</v>
      </c>
      <c r="G71" s="12"/>
      <c r="H71" s="12">
        <f>SUM(E71:G71)</f>
        <v>16169</v>
      </c>
      <c r="J71" s="202">
        <v>16169</v>
      </c>
    </row>
    <row r="72" spans="1:10" s="498" customFormat="1" ht="15">
      <c r="A72" s="340" t="s">
        <v>865</v>
      </c>
      <c r="B72" s="497" t="s">
        <v>864</v>
      </c>
      <c r="C72" s="202"/>
      <c r="D72" s="202">
        <v>87939</v>
      </c>
      <c r="E72" s="12"/>
      <c r="F72" s="12"/>
      <c r="G72" s="12"/>
      <c r="H72" s="12"/>
      <c r="J72" s="202"/>
    </row>
    <row r="73" spans="1:10" s="498" customFormat="1" ht="15">
      <c r="A73" s="223" t="s">
        <v>474</v>
      </c>
      <c r="B73" s="500" t="s">
        <v>475</v>
      </c>
      <c r="C73" s="80">
        <f>SUM(C60:C72)</f>
        <v>178100</v>
      </c>
      <c r="D73" s="80">
        <f>SUM(D60:D72)</f>
        <v>267542</v>
      </c>
      <c r="E73" s="61">
        <f>SUM(E60:E72)</f>
        <v>172268</v>
      </c>
      <c r="F73" s="61">
        <v>7335</v>
      </c>
      <c r="G73" s="61"/>
      <c r="H73" s="61">
        <f>SUM(H60:H72)</f>
        <v>179603</v>
      </c>
      <c r="J73" s="80">
        <f>SUM(J60:J72)</f>
        <v>179603</v>
      </c>
    </row>
    <row r="74" spans="1:10" s="498" customFormat="1" ht="15.75">
      <c r="A74" s="501" t="s">
        <v>476</v>
      </c>
      <c r="B74" s="500"/>
      <c r="C74" s="80">
        <v>398194</v>
      </c>
      <c r="D74" s="80">
        <f>SUM(D24,D25,D50,D59,D73)</f>
        <v>490381</v>
      </c>
      <c r="E74" s="61">
        <v>379888</v>
      </c>
      <c r="F74" s="61">
        <v>21920</v>
      </c>
      <c r="G74" s="61"/>
      <c r="H74" s="61">
        <f aca="true" t="shared" si="2" ref="H74:H79">SUM(E74:G74)</f>
        <v>401808</v>
      </c>
      <c r="J74" s="80">
        <f>SUM(J24,J25,J50,J59,J73)</f>
        <v>401808</v>
      </c>
    </row>
    <row r="75" spans="1:10" s="498" customFormat="1" ht="15">
      <c r="A75" s="502" t="s">
        <v>280</v>
      </c>
      <c r="B75" s="497" t="s">
        <v>281</v>
      </c>
      <c r="C75" s="202"/>
      <c r="D75" s="202"/>
      <c r="E75" s="12"/>
      <c r="F75" s="12"/>
      <c r="G75" s="12"/>
      <c r="H75" s="12">
        <f t="shared" si="2"/>
        <v>0</v>
      </c>
      <c r="J75" s="202"/>
    </row>
    <row r="76" spans="1:10" s="498" customFormat="1" ht="15">
      <c r="A76" s="502" t="s">
        <v>477</v>
      </c>
      <c r="B76" s="497" t="s">
        <v>283</v>
      </c>
      <c r="C76" s="202">
        <v>221581</v>
      </c>
      <c r="D76" s="202">
        <v>89368</v>
      </c>
      <c r="E76" s="12">
        <v>82368</v>
      </c>
      <c r="F76" s="12"/>
      <c r="G76" s="12"/>
      <c r="H76" s="12">
        <f t="shared" si="2"/>
        <v>82368</v>
      </c>
      <c r="J76" s="202">
        <v>82368</v>
      </c>
    </row>
    <row r="77" spans="1:10" s="498" customFormat="1" ht="15">
      <c r="A77" s="502" t="s">
        <v>284</v>
      </c>
      <c r="B77" s="497" t="s">
        <v>285</v>
      </c>
      <c r="C77" s="202">
        <v>2204</v>
      </c>
      <c r="D77" s="202">
        <v>152</v>
      </c>
      <c r="E77" s="12">
        <v>152</v>
      </c>
      <c r="F77" s="12"/>
      <c r="G77" s="12"/>
      <c r="H77" s="12">
        <f t="shared" si="2"/>
        <v>152</v>
      </c>
      <c r="J77" s="202">
        <v>152</v>
      </c>
    </row>
    <row r="78" spans="1:10" s="498" customFormat="1" ht="15">
      <c r="A78" s="502" t="s">
        <v>286</v>
      </c>
      <c r="B78" s="497" t="s">
        <v>287</v>
      </c>
      <c r="C78" s="202">
        <v>945</v>
      </c>
      <c r="D78" s="202">
        <v>2354</v>
      </c>
      <c r="E78" s="12">
        <v>2319</v>
      </c>
      <c r="F78" s="12">
        <v>35</v>
      </c>
      <c r="G78" s="12"/>
      <c r="H78" s="12">
        <f t="shared" si="2"/>
        <v>2354</v>
      </c>
      <c r="J78" s="202">
        <v>2354</v>
      </c>
    </row>
    <row r="79" spans="1:10" s="498" customFormat="1" ht="15">
      <c r="A79" s="345" t="s">
        <v>288</v>
      </c>
      <c r="B79" s="497" t="s">
        <v>289</v>
      </c>
      <c r="C79" s="202"/>
      <c r="D79" s="202">
        <v>3000</v>
      </c>
      <c r="E79" s="12">
        <v>3000</v>
      </c>
      <c r="F79" s="12"/>
      <c r="G79" s="12"/>
      <c r="H79" s="12">
        <f t="shared" si="2"/>
        <v>3000</v>
      </c>
      <c r="J79" s="202">
        <v>3000</v>
      </c>
    </row>
    <row r="80" spans="1:10" s="498" customFormat="1" ht="15">
      <c r="A80" s="345" t="s">
        <v>290</v>
      </c>
      <c r="B80" s="497" t="s">
        <v>291</v>
      </c>
      <c r="C80" s="202"/>
      <c r="D80" s="202"/>
      <c r="E80" s="12"/>
      <c r="F80" s="12"/>
      <c r="G80" s="12"/>
      <c r="H80" s="12"/>
      <c r="J80" s="202"/>
    </row>
    <row r="81" spans="1:10" s="498" customFormat="1" ht="15">
      <c r="A81" s="345" t="s">
        <v>292</v>
      </c>
      <c r="B81" s="497" t="s">
        <v>293</v>
      </c>
      <c r="C81" s="202">
        <v>60679</v>
      </c>
      <c r="D81" s="202">
        <v>3549</v>
      </c>
      <c r="E81" s="12">
        <v>3539</v>
      </c>
      <c r="F81" s="12">
        <v>10</v>
      </c>
      <c r="G81" s="12"/>
      <c r="H81" s="12">
        <f>SUM(E81:G81)</f>
        <v>3549</v>
      </c>
      <c r="J81" s="202">
        <v>3549</v>
      </c>
    </row>
    <row r="82" spans="1:10" s="498" customFormat="1" ht="15">
      <c r="A82" s="351" t="s">
        <v>294</v>
      </c>
      <c r="B82" s="500" t="s">
        <v>295</v>
      </c>
      <c r="C82" s="80">
        <f>SUM(C75:C81)</f>
        <v>285409</v>
      </c>
      <c r="D82" s="80">
        <f>SUM(D75:D81)</f>
        <v>98423</v>
      </c>
      <c r="E82" s="61">
        <f>SUM(E75:E81)</f>
        <v>91378</v>
      </c>
      <c r="F82" s="61">
        <f>SUM(F75:F81)</f>
        <v>45</v>
      </c>
      <c r="G82" s="61"/>
      <c r="H82" s="61">
        <f>SUM(H75:H81)</f>
        <v>91423</v>
      </c>
      <c r="J82" s="80">
        <f>SUM(J75:J81)</f>
        <v>91423</v>
      </c>
    </row>
    <row r="83" spans="1:10" s="498" customFormat="1" ht="15">
      <c r="A83" s="200" t="s">
        <v>5</v>
      </c>
      <c r="B83" s="497" t="s">
        <v>296</v>
      </c>
      <c r="C83" s="202">
        <v>8875</v>
      </c>
      <c r="D83" s="202">
        <v>14419</v>
      </c>
      <c r="E83" s="12">
        <v>14419</v>
      </c>
      <c r="F83" s="12"/>
      <c r="G83" s="12"/>
      <c r="H83" s="12">
        <f>SUM(E83:G83)</f>
        <v>14419</v>
      </c>
      <c r="J83" s="202">
        <v>14419</v>
      </c>
    </row>
    <row r="84" spans="1:10" s="498" customFormat="1" ht="15">
      <c r="A84" s="200" t="s">
        <v>297</v>
      </c>
      <c r="B84" s="497" t="s">
        <v>298</v>
      </c>
      <c r="C84" s="202"/>
      <c r="D84" s="202"/>
      <c r="E84" s="12"/>
      <c r="F84" s="12"/>
      <c r="G84" s="12"/>
      <c r="H84" s="12"/>
      <c r="J84" s="202"/>
    </row>
    <row r="85" spans="1:10" s="498" customFormat="1" ht="15">
      <c r="A85" s="200" t="s">
        <v>299</v>
      </c>
      <c r="B85" s="497" t="s">
        <v>300</v>
      </c>
      <c r="C85" s="202"/>
      <c r="D85" s="202"/>
      <c r="E85" s="12"/>
      <c r="F85" s="12"/>
      <c r="G85" s="12"/>
      <c r="H85" s="12"/>
      <c r="J85" s="202"/>
    </row>
    <row r="86" spans="1:10" s="498" customFormat="1" ht="15">
      <c r="A86" s="200" t="s">
        <v>301</v>
      </c>
      <c r="B86" s="497" t="s">
        <v>302</v>
      </c>
      <c r="C86" s="202">
        <v>3125</v>
      </c>
      <c r="D86" s="202">
        <v>3893</v>
      </c>
      <c r="E86" s="12">
        <v>3893</v>
      </c>
      <c r="F86" s="12"/>
      <c r="G86" s="12"/>
      <c r="H86" s="12">
        <f>SUM(E86:G86)</f>
        <v>3893</v>
      </c>
      <c r="J86" s="202">
        <v>3893</v>
      </c>
    </row>
    <row r="87" spans="1:10" s="498" customFormat="1" ht="15">
      <c r="A87" s="223" t="s">
        <v>303</v>
      </c>
      <c r="B87" s="500" t="s">
        <v>304</v>
      </c>
      <c r="C87" s="80">
        <f>SUM(C83:C86)</f>
        <v>12000</v>
      </c>
      <c r="D87" s="80">
        <f>SUM(D83:D86)</f>
        <v>18312</v>
      </c>
      <c r="E87" s="61">
        <f>SUM(E83:E86)</f>
        <v>18312</v>
      </c>
      <c r="F87" s="61"/>
      <c r="G87" s="61"/>
      <c r="H87" s="61">
        <f>SUM(H83:H86)</f>
        <v>18312</v>
      </c>
      <c r="J87" s="80">
        <f>SUM(J83:J86)</f>
        <v>18312</v>
      </c>
    </row>
    <row r="88" spans="1:10" s="498" customFormat="1" ht="15">
      <c r="A88" s="200" t="s">
        <v>478</v>
      </c>
      <c r="B88" s="497" t="s">
        <v>479</v>
      </c>
      <c r="C88" s="202"/>
      <c r="D88" s="202"/>
      <c r="E88" s="12"/>
      <c r="F88" s="12"/>
      <c r="G88" s="12"/>
      <c r="H88" s="12"/>
      <c r="J88" s="202"/>
    </row>
    <row r="89" spans="1:10" s="498" customFormat="1" ht="15">
      <c r="A89" s="200" t="s">
        <v>105</v>
      </c>
      <c r="B89" s="497" t="s">
        <v>227</v>
      </c>
      <c r="C89" s="202"/>
      <c r="D89" s="202"/>
      <c r="E89" s="12"/>
      <c r="F89" s="12"/>
      <c r="G89" s="12"/>
      <c r="H89" s="12"/>
      <c r="J89" s="202"/>
    </row>
    <row r="90" spans="1:10" s="498" customFormat="1" ht="15">
      <c r="A90" s="200" t="s">
        <v>480</v>
      </c>
      <c r="B90" s="497" t="s">
        <v>229</v>
      </c>
      <c r="C90" s="202"/>
      <c r="D90" s="202"/>
      <c r="E90" s="12"/>
      <c r="F90" s="12"/>
      <c r="G90" s="12"/>
      <c r="H90" s="12"/>
      <c r="J90" s="202"/>
    </row>
    <row r="91" spans="1:10" s="498" customFormat="1" ht="15">
      <c r="A91" s="200" t="s">
        <v>481</v>
      </c>
      <c r="B91" s="497" t="s">
        <v>230</v>
      </c>
      <c r="C91" s="202"/>
      <c r="D91" s="202"/>
      <c r="E91" s="12"/>
      <c r="F91" s="12"/>
      <c r="G91" s="12"/>
      <c r="H91" s="12"/>
      <c r="J91" s="202"/>
    </row>
    <row r="92" spans="1:10" s="498" customFormat="1" ht="15">
      <c r="A92" s="200" t="s">
        <v>482</v>
      </c>
      <c r="B92" s="497" t="s">
        <v>483</v>
      </c>
      <c r="C92" s="202"/>
      <c r="D92" s="202"/>
      <c r="E92" s="12"/>
      <c r="F92" s="12"/>
      <c r="G92" s="12"/>
      <c r="H92" s="12"/>
      <c r="J92" s="202"/>
    </row>
    <row r="93" spans="1:10" s="498" customFormat="1" ht="15">
      <c r="A93" s="200" t="s">
        <v>484</v>
      </c>
      <c r="B93" s="497" t="s">
        <v>232</v>
      </c>
      <c r="C93" s="202">
        <v>600</v>
      </c>
      <c r="D93" s="202">
        <v>19434</v>
      </c>
      <c r="E93" s="12">
        <v>19434</v>
      </c>
      <c r="F93" s="12"/>
      <c r="G93" s="12"/>
      <c r="H93" s="12">
        <f>SUM(E93:G93)</f>
        <v>19434</v>
      </c>
      <c r="J93" s="202">
        <v>19434</v>
      </c>
    </row>
    <row r="94" spans="1:10" s="498" customFormat="1" ht="15">
      <c r="A94" s="200" t="s">
        <v>485</v>
      </c>
      <c r="B94" s="497" t="s">
        <v>486</v>
      </c>
      <c r="C94" s="202">
        <v>2700</v>
      </c>
      <c r="D94" s="202">
        <v>2700</v>
      </c>
      <c r="E94" s="12">
        <v>2700</v>
      </c>
      <c r="F94" s="12"/>
      <c r="G94" s="12"/>
      <c r="H94" s="12">
        <f>SUM(E94:G94)</f>
        <v>2700</v>
      </c>
      <c r="J94" s="202">
        <v>2700</v>
      </c>
    </row>
    <row r="95" spans="1:10" s="498" customFormat="1" ht="15">
      <c r="A95" s="200" t="s">
        <v>235</v>
      </c>
      <c r="B95" s="497" t="s">
        <v>234</v>
      </c>
      <c r="C95" s="202"/>
      <c r="D95" s="202">
        <v>3111</v>
      </c>
      <c r="E95" s="12">
        <v>3111</v>
      </c>
      <c r="F95" s="12"/>
      <c r="G95" s="12"/>
      <c r="H95" s="12">
        <f>SUM(E95:G95)</f>
        <v>3111</v>
      </c>
      <c r="J95" s="202">
        <v>3111</v>
      </c>
    </row>
    <row r="96" spans="1:10" s="498" customFormat="1" ht="15">
      <c r="A96" s="223" t="s">
        <v>487</v>
      </c>
      <c r="B96" s="500" t="s">
        <v>488</v>
      </c>
      <c r="C96" s="80">
        <f>SUM(C88:C95)</f>
        <v>3300</v>
      </c>
      <c r="D96" s="80">
        <f>SUM(D88:D95)</f>
        <v>25245</v>
      </c>
      <c r="E96" s="61">
        <f>SUM(E88:E95)</f>
        <v>25245</v>
      </c>
      <c r="F96" s="61"/>
      <c r="G96" s="61"/>
      <c r="H96" s="61">
        <f>SUM(H88:H95)</f>
        <v>25245</v>
      </c>
      <c r="J96" s="80">
        <f>SUM(J88:J95)</f>
        <v>25245</v>
      </c>
    </row>
    <row r="97" spans="1:10" s="498" customFormat="1" ht="15.75">
      <c r="A97" s="501" t="s">
        <v>489</v>
      </c>
      <c r="B97" s="500"/>
      <c r="C97" s="80">
        <v>300709</v>
      </c>
      <c r="D97" s="80">
        <f>SUM(D96,D87,D82)</f>
        <v>141980</v>
      </c>
      <c r="E97" s="61">
        <v>134935</v>
      </c>
      <c r="F97" s="61">
        <v>45</v>
      </c>
      <c r="G97" s="61"/>
      <c r="H97" s="61">
        <f>SUM(E97:G97)</f>
        <v>134980</v>
      </c>
      <c r="J97" s="80">
        <f>SUM(J96,J87,J82)</f>
        <v>134980</v>
      </c>
    </row>
    <row r="98" spans="1:10" s="498" customFormat="1" ht="15.75">
      <c r="A98" s="354" t="s">
        <v>490</v>
      </c>
      <c r="B98" s="503" t="s">
        <v>491</v>
      </c>
      <c r="C98" s="80">
        <v>698903</v>
      </c>
      <c r="D98" s="80">
        <f>SUM(D74,D97)</f>
        <v>632361</v>
      </c>
      <c r="E98" s="61">
        <v>514823</v>
      </c>
      <c r="F98" s="61">
        <v>21965</v>
      </c>
      <c r="G98" s="61"/>
      <c r="H98" s="61">
        <f>SUM(E98:G98)</f>
        <v>536788</v>
      </c>
      <c r="J98" s="80">
        <f>SUM(J74,J97)</f>
        <v>536788</v>
      </c>
    </row>
    <row r="99" spans="1:27" s="498" customFormat="1" ht="15">
      <c r="A99" s="200" t="s">
        <v>706</v>
      </c>
      <c r="B99" s="200" t="s">
        <v>707</v>
      </c>
      <c r="C99" s="252">
        <v>4523</v>
      </c>
      <c r="D99" s="202">
        <v>4523</v>
      </c>
      <c r="E99" s="252">
        <v>4523</v>
      </c>
      <c r="F99" s="252"/>
      <c r="G99" s="252"/>
      <c r="H99" s="252">
        <f>SUM(E99:G99)</f>
        <v>4523</v>
      </c>
      <c r="I99" s="269"/>
      <c r="J99" s="202">
        <v>4523</v>
      </c>
      <c r="K99" s="269"/>
      <c r="L99" s="269"/>
      <c r="M99" s="269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431"/>
      <c r="AA99" s="431"/>
    </row>
    <row r="100" spans="1:27" s="498" customFormat="1" ht="15">
      <c r="A100" s="200" t="s">
        <v>708</v>
      </c>
      <c r="B100" s="200" t="s">
        <v>709</v>
      </c>
      <c r="C100" s="252"/>
      <c r="D100" s="202"/>
      <c r="E100" s="252"/>
      <c r="F100" s="252"/>
      <c r="G100" s="252"/>
      <c r="H100" s="252"/>
      <c r="I100" s="269"/>
      <c r="J100" s="202"/>
      <c r="K100" s="269"/>
      <c r="L100" s="269"/>
      <c r="M100" s="269"/>
      <c r="N100" s="269"/>
      <c r="O100" s="269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431"/>
      <c r="AA100" s="431"/>
    </row>
    <row r="101" spans="1:27" s="498" customFormat="1" ht="15">
      <c r="A101" s="200" t="s">
        <v>710</v>
      </c>
      <c r="B101" s="200" t="s">
        <v>711</v>
      </c>
      <c r="C101" s="252"/>
      <c r="D101" s="202"/>
      <c r="E101" s="252"/>
      <c r="F101" s="252"/>
      <c r="G101" s="252"/>
      <c r="H101" s="252"/>
      <c r="I101" s="269"/>
      <c r="J101" s="202"/>
      <c r="K101" s="269"/>
      <c r="L101" s="269"/>
      <c r="M101" s="269"/>
      <c r="N101" s="269"/>
      <c r="O101" s="269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431"/>
      <c r="AA101" s="431"/>
    </row>
    <row r="102" spans="1:27" s="498" customFormat="1" ht="15">
      <c r="A102" s="206" t="s">
        <v>492</v>
      </c>
      <c r="B102" s="206" t="s">
        <v>493</v>
      </c>
      <c r="C102" s="253">
        <f>SUM(C99:C101)</f>
        <v>4523</v>
      </c>
      <c r="D102" s="80">
        <f>SUM(D99:D101)</f>
        <v>4523</v>
      </c>
      <c r="E102" s="253"/>
      <c r="F102" s="253"/>
      <c r="G102" s="253"/>
      <c r="H102" s="253"/>
      <c r="I102" s="344"/>
      <c r="J102" s="80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431"/>
      <c r="AA102" s="431"/>
    </row>
    <row r="103" spans="1:27" s="498" customFormat="1" ht="15">
      <c r="A103" s="345" t="s">
        <v>712</v>
      </c>
      <c r="B103" s="200" t="s">
        <v>713</v>
      </c>
      <c r="C103" s="346"/>
      <c r="D103" s="202"/>
      <c r="E103" s="346"/>
      <c r="F103" s="346"/>
      <c r="G103" s="346"/>
      <c r="H103" s="346"/>
      <c r="I103" s="347"/>
      <c r="J103" s="202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431"/>
      <c r="AA103" s="431"/>
    </row>
    <row r="104" spans="1:27" s="498" customFormat="1" ht="15">
      <c r="A104" s="345" t="s">
        <v>714</v>
      </c>
      <c r="B104" s="200" t="s">
        <v>715</v>
      </c>
      <c r="C104" s="346"/>
      <c r="D104" s="202"/>
      <c r="E104" s="346"/>
      <c r="F104" s="346"/>
      <c r="G104" s="346"/>
      <c r="H104" s="346"/>
      <c r="I104" s="347"/>
      <c r="J104" s="202"/>
      <c r="K104" s="347"/>
      <c r="L104" s="347"/>
      <c r="M104" s="347"/>
      <c r="N104" s="347"/>
      <c r="O104" s="347"/>
      <c r="P104" s="347"/>
      <c r="Q104" s="347"/>
      <c r="R104" s="347"/>
      <c r="S104" s="347"/>
      <c r="T104" s="347"/>
      <c r="U104" s="347"/>
      <c r="V104" s="347"/>
      <c r="W104" s="347"/>
      <c r="X104" s="347"/>
      <c r="Y104" s="347"/>
      <c r="Z104" s="431"/>
      <c r="AA104" s="431"/>
    </row>
    <row r="105" spans="1:27" s="498" customFormat="1" ht="15">
      <c r="A105" s="200" t="s">
        <v>716</v>
      </c>
      <c r="B105" s="200" t="s">
        <v>717</v>
      </c>
      <c r="C105" s="252"/>
      <c r="D105" s="202"/>
      <c r="E105" s="252"/>
      <c r="F105" s="252"/>
      <c r="G105" s="252"/>
      <c r="H105" s="252"/>
      <c r="I105" s="269"/>
      <c r="J105" s="202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431"/>
      <c r="AA105" s="431"/>
    </row>
    <row r="106" spans="1:27" s="498" customFormat="1" ht="15">
      <c r="A106" s="200" t="s">
        <v>718</v>
      </c>
      <c r="B106" s="200" t="s">
        <v>719</v>
      </c>
      <c r="C106" s="252"/>
      <c r="D106" s="202"/>
      <c r="E106" s="252"/>
      <c r="F106" s="252"/>
      <c r="G106" s="252"/>
      <c r="H106" s="252"/>
      <c r="I106" s="269"/>
      <c r="J106" s="202"/>
      <c r="K106" s="269"/>
      <c r="L106" s="269"/>
      <c r="M106" s="269"/>
      <c r="N106" s="269"/>
      <c r="O106" s="269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431"/>
      <c r="AA106" s="431"/>
    </row>
    <row r="107" spans="1:27" s="498" customFormat="1" ht="15">
      <c r="A107" s="222" t="s">
        <v>494</v>
      </c>
      <c r="B107" s="206" t="s">
        <v>495</v>
      </c>
      <c r="C107" s="348"/>
      <c r="D107" s="202"/>
      <c r="E107" s="348"/>
      <c r="F107" s="348"/>
      <c r="G107" s="348"/>
      <c r="H107" s="348"/>
      <c r="I107" s="349"/>
      <c r="J107" s="202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431"/>
      <c r="AA107" s="431"/>
    </row>
    <row r="108" spans="1:27" s="498" customFormat="1" ht="15">
      <c r="A108" s="345" t="s">
        <v>496</v>
      </c>
      <c r="B108" s="200" t="s">
        <v>497</v>
      </c>
      <c r="C108" s="346"/>
      <c r="D108" s="202"/>
      <c r="E108" s="346"/>
      <c r="F108" s="346"/>
      <c r="G108" s="346"/>
      <c r="H108" s="346"/>
      <c r="I108" s="347"/>
      <c r="J108" s="202"/>
      <c r="K108" s="347"/>
      <c r="L108" s="347"/>
      <c r="M108" s="347"/>
      <c r="N108" s="347"/>
      <c r="O108" s="347"/>
      <c r="P108" s="347"/>
      <c r="Q108" s="347"/>
      <c r="R108" s="347"/>
      <c r="S108" s="347"/>
      <c r="T108" s="347"/>
      <c r="U108" s="347"/>
      <c r="V108" s="347"/>
      <c r="W108" s="347"/>
      <c r="X108" s="347"/>
      <c r="Y108" s="347"/>
      <c r="Z108" s="431"/>
      <c r="AA108" s="431"/>
    </row>
    <row r="109" spans="1:27" s="498" customFormat="1" ht="15">
      <c r="A109" s="345" t="s">
        <v>498</v>
      </c>
      <c r="B109" s="200" t="s">
        <v>499</v>
      </c>
      <c r="C109" s="346">
        <v>9955</v>
      </c>
      <c r="D109" s="202">
        <v>9955</v>
      </c>
      <c r="E109" s="346">
        <v>9955</v>
      </c>
      <c r="F109" s="346"/>
      <c r="G109" s="346"/>
      <c r="H109" s="346">
        <f>SUM(E109:G109)</f>
        <v>9955</v>
      </c>
      <c r="I109" s="347"/>
      <c r="J109" s="202">
        <v>9955</v>
      </c>
      <c r="K109" s="347"/>
      <c r="L109" s="347"/>
      <c r="M109" s="347"/>
      <c r="N109" s="347"/>
      <c r="O109" s="347"/>
      <c r="P109" s="347"/>
      <c r="Q109" s="347"/>
      <c r="R109" s="347"/>
      <c r="S109" s="347"/>
      <c r="T109" s="347"/>
      <c r="U109" s="347"/>
      <c r="V109" s="347"/>
      <c r="W109" s="347"/>
      <c r="X109" s="347"/>
      <c r="Y109" s="347"/>
      <c r="Z109" s="431"/>
      <c r="AA109" s="431"/>
    </row>
    <row r="110" spans="1:27" s="498" customFormat="1" ht="15">
      <c r="A110" s="222" t="s">
        <v>500</v>
      </c>
      <c r="B110" s="206" t="s">
        <v>501</v>
      </c>
      <c r="C110" s="350">
        <v>286922</v>
      </c>
      <c r="D110" s="202">
        <v>267213</v>
      </c>
      <c r="E110" s="350">
        <v>267213</v>
      </c>
      <c r="F110" s="350"/>
      <c r="G110" s="350"/>
      <c r="H110" s="350">
        <f>SUM(E110:G110)</f>
        <v>267213</v>
      </c>
      <c r="I110" s="347"/>
      <c r="J110" s="202">
        <v>267213</v>
      </c>
      <c r="K110" s="347"/>
      <c r="L110" s="347"/>
      <c r="M110" s="347"/>
      <c r="N110" s="347"/>
      <c r="O110" s="347"/>
      <c r="P110" s="347"/>
      <c r="Q110" s="347"/>
      <c r="R110" s="347"/>
      <c r="S110" s="347"/>
      <c r="T110" s="347"/>
      <c r="U110" s="347"/>
      <c r="V110" s="347"/>
      <c r="W110" s="347"/>
      <c r="X110" s="347"/>
      <c r="Y110" s="347"/>
      <c r="Z110" s="431"/>
      <c r="AA110" s="431"/>
    </row>
    <row r="111" spans="1:27" s="498" customFormat="1" ht="15">
      <c r="A111" s="345" t="s">
        <v>502</v>
      </c>
      <c r="B111" s="200" t="s">
        <v>503</v>
      </c>
      <c r="C111" s="350"/>
      <c r="D111" s="202"/>
      <c r="E111" s="350"/>
      <c r="F111" s="350"/>
      <c r="G111" s="350"/>
      <c r="H111" s="350"/>
      <c r="I111" s="347"/>
      <c r="J111" s="202"/>
      <c r="K111" s="347"/>
      <c r="L111" s="347"/>
      <c r="M111" s="347"/>
      <c r="N111" s="347"/>
      <c r="O111" s="347"/>
      <c r="P111" s="347"/>
      <c r="Q111" s="347"/>
      <c r="R111" s="347"/>
      <c r="S111" s="347"/>
      <c r="T111" s="347"/>
      <c r="U111" s="347"/>
      <c r="V111" s="347"/>
      <c r="W111" s="347"/>
      <c r="X111" s="347"/>
      <c r="Y111" s="347"/>
      <c r="Z111" s="431"/>
      <c r="AA111" s="431"/>
    </row>
    <row r="112" spans="1:27" s="498" customFormat="1" ht="15">
      <c r="A112" s="345" t="s">
        <v>504</v>
      </c>
      <c r="B112" s="200" t="s">
        <v>505</v>
      </c>
      <c r="C112" s="350"/>
      <c r="D112" s="202"/>
      <c r="E112" s="350"/>
      <c r="F112" s="350"/>
      <c r="G112" s="350"/>
      <c r="H112" s="350"/>
      <c r="I112" s="347"/>
      <c r="J112" s="202"/>
      <c r="K112" s="347"/>
      <c r="L112" s="347"/>
      <c r="M112" s="347"/>
      <c r="N112" s="347"/>
      <c r="O112" s="347"/>
      <c r="P112" s="347"/>
      <c r="Q112" s="347"/>
      <c r="R112" s="347"/>
      <c r="S112" s="347"/>
      <c r="T112" s="347"/>
      <c r="U112" s="347"/>
      <c r="V112" s="347"/>
      <c r="W112" s="347"/>
      <c r="X112" s="347"/>
      <c r="Y112" s="347"/>
      <c r="Z112" s="431"/>
      <c r="AA112" s="431"/>
    </row>
    <row r="113" spans="1:27" s="498" customFormat="1" ht="15">
      <c r="A113" s="345" t="s">
        <v>506</v>
      </c>
      <c r="B113" s="200" t="s">
        <v>507</v>
      </c>
      <c r="C113" s="350"/>
      <c r="D113" s="202"/>
      <c r="E113" s="350"/>
      <c r="F113" s="350"/>
      <c r="G113" s="350"/>
      <c r="H113" s="350"/>
      <c r="I113" s="347"/>
      <c r="J113" s="202"/>
      <c r="K113" s="347"/>
      <c r="L113" s="347"/>
      <c r="M113" s="347"/>
      <c r="N113" s="347"/>
      <c r="O113" s="347"/>
      <c r="P113" s="347"/>
      <c r="Q113" s="347"/>
      <c r="R113" s="347"/>
      <c r="S113" s="347"/>
      <c r="T113" s="347"/>
      <c r="U113" s="347"/>
      <c r="V113" s="347"/>
      <c r="W113" s="347"/>
      <c r="X113" s="347"/>
      <c r="Y113" s="347"/>
      <c r="Z113" s="431"/>
      <c r="AA113" s="431"/>
    </row>
    <row r="114" spans="1:27" s="498" customFormat="1" ht="15">
      <c r="A114" s="351" t="s">
        <v>508</v>
      </c>
      <c r="B114" s="223" t="s">
        <v>509</v>
      </c>
      <c r="C114" s="352">
        <f>SUM(C102:C113)</f>
        <v>301400</v>
      </c>
      <c r="D114" s="80">
        <f>SUM(D102:D113)</f>
        <v>281691</v>
      </c>
      <c r="E114" s="352">
        <f>SUM(E99:E113)</f>
        <v>281691</v>
      </c>
      <c r="F114" s="352"/>
      <c r="G114" s="352"/>
      <c r="H114" s="352">
        <f>SUM(H99:H113)</f>
        <v>281691</v>
      </c>
      <c r="I114" s="349"/>
      <c r="J114" s="80">
        <f>SUM(J99:J113)</f>
        <v>281691</v>
      </c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431"/>
      <c r="AA114" s="431"/>
    </row>
    <row r="115" spans="1:27" s="498" customFormat="1" ht="15">
      <c r="A115" s="345" t="s">
        <v>510</v>
      </c>
      <c r="B115" s="200" t="s">
        <v>511</v>
      </c>
      <c r="C115" s="350"/>
      <c r="D115" s="202"/>
      <c r="E115" s="350"/>
      <c r="F115" s="350"/>
      <c r="G115" s="350"/>
      <c r="H115" s="350"/>
      <c r="I115" s="347"/>
      <c r="J115" s="202"/>
      <c r="K115" s="347"/>
      <c r="L115" s="347"/>
      <c r="M115" s="347"/>
      <c r="N115" s="347"/>
      <c r="O115" s="347"/>
      <c r="P115" s="347"/>
      <c r="Q115" s="347"/>
      <c r="R115" s="347"/>
      <c r="S115" s="347"/>
      <c r="T115" s="347"/>
      <c r="U115" s="347"/>
      <c r="V115" s="347"/>
      <c r="W115" s="347"/>
      <c r="X115" s="347"/>
      <c r="Y115" s="347"/>
      <c r="Z115" s="431"/>
      <c r="AA115" s="431"/>
    </row>
    <row r="116" spans="1:27" s="498" customFormat="1" ht="15">
      <c r="A116" s="200" t="s">
        <v>512</v>
      </c>
      <c r="B116" s="200" t="s">
        <v>513</v>
      </c>
      <c r="C116" s="353"/>
      <c r="D116" s="202"/>
      <c r="E116" s="353"/>
      <c r="F116" s="353"/>
      <c r="G116" s="353"/>
      <c r="H116" s="353"/>
      <c r="I116" s="269"/>
      <c r="J116" s="202"/>
      <c r="K116" s="269"/>
      <c r="L116" s="269"/>
      <c r="M116" s="269"/>
      <c r="N116" s="269"/>
      <c r="O116" s="269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431"/>
      <c r="AA116" s="431"/>
    </row>
    <row r="117" spans="1:27" s="498" customFormat="1" ht="15">
      <c r="A117" s="345" t="s">
        <v>514</v>
      </c>
      <c r="B117" s="200" t="s">
        <v>515</v>
      </c>
      <c r="C117" s="350"/>
      <c r="D117" s="202"/>
      <c r="E117" s="350"/>
      <c r="F117" s="350"/>
      <c r="G117" s="350"/>
      <c r="H117" s="350"/>
      <c r="I117" s="347"/>
      <c r="J117" s="202"/>
      <c r="K117" s="347"/>
      <c r="L117" s="347"/>
      <c r="M117" s="347"/>
      <c r="N117" s="347"/>
      <c r="O117" s="347"/>
      <c r="P117" s="347"/>
      <c r="Q117" s="347"/>
      <c r="R117" s="347"/>
      <c r="S117" s="347"/>
      <c r="T117" s="347"/>
      <c r="U117" s="347"/>
      <c r="V117" s="347"/>
      <c r="W117" s="347"/>
      <c r="X117" s="347"/>
      <c r="Y117" s="347"/>
      <c r="Z117" s="431"/>
      <c r="AA117" s="431"/>
    </row>
    <row r="118" spans="1:27" s="498" customFormat="1" ht="15">
      <c r="A118" s="345" t="s">
        <v>516</v>
      </c>
      <c r="B118" s="200" t="s">
        <v>517</v>
      </c>
      <c r="C118" s="350"/>
      <c r="D118" s="202"/>
      <c r="E118" s="350"/>
      <c r="F118" s="350"/>
      <c r="G118" s="350"/>
      <c r="H118" s="350"/>
      <c r="I118" s="347"/>
      <c r="J118" s="202"/>
      <c r="K118" s="347"/>
      <c r="L118" s="347"/>
      <c r="M118" s="347"/>
      <c r="N118" s="347"/>
      <c r="O118" s="347"/>
      <c r="P118" s="347"/>
      <c r="Q118" s="347"/>
      <c r="R118" s="347"/>
      <c r="S118" s="347"/>
      <c r="T118" s="347"/>
      <c r="U118" s="347"/>
      <c r="V118" s="347"/>
      <c r="W118" s="347"/>
      <c r="X118" s="347"/>
      <c r="Y118" s="347"/>
      <c r="Z118" s="431"/>
      <c r="AA118" s="431"/>
    </row>
    <row r="119" spans="1:27" s="498" customFormat="1" ht="15">
      <c r="A119" s="351" t="s">
        <v>518</v>
      </c>
      <c r="B119" s="223" t="s">
        <v>519</v>
      </c>
      <c r="C119" s="352"/>
      <c r="D119" s="202"/>
      <c r="E119" s="352"/>
      <c r="F119" s="352"/>
      <c r="G119" s="352"/>
      <c r="H119" s="352"/>
      <c r="I119" s="349"/>
      <c r="J119" s="202"/>
      <c r="K119" s="349"/>
      <c r="L119" s="349"/>
      <c r="M119" s="349"/>
      <c r="N119" s="349"/>
      <c r="O119" s="349"/>
      <c r="P119" s="349"/>
      <c r="Q119" s="349"/>
      <c r="R119" s="349"/>
      <c r="S119" s="349"/>
      <c r="T119" s="349"/>
      <c r="U119" s="349"/>
      <c r="V119" s="349"/>
      <c r="W119" s="349"/>
      <c r="X119" s="349"/>
      <c r="Y119" s="349"/>
      <c r="Z119" s="431"/>
      <c r="AA119" s="431"/>
    </row>
    <row r="120" spans="1:27" s="498" customFormat="1" ht="15">
      <c r="A120" s="200" t="s">
        <v>520</v>
      </c>
      <c r="B120" s="200" t="s">
        <v>521</v>
      </c>
      <c r="C120" s="353"/>
      <c r="D120" s="202"/>
      <c r="E120" s="353"/>
      <c r="F120" s="353"/>
      <c r="G120" s="353"/>
      <c r="H120" s="353"/>
      <c r="I120" s="269"/>
      <c r="J120" s="202"/>
      <c r="K120" s="269"/>
      <c r="L120" s="269"/>
      <c r="M120" s="269"/>
      <c r="N120" s="269"/>
      <c r="O120" s="269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431"/>
      <c r="AA120" s="431"/>
    </row>
    <row r="121" spans="1:27" s="498" customFormat="1" ht="15.75">
      <c r="A121" s="354" t="s">
        <v>522</v>
      </c>
      <c r="B121" s="411" t="s">
        <v>523</v>
      </c>
      <c r="C121" s="352">
        <f>SUM(C114:C120)</f>
        <v>301400</v>
      </c>
      <c r="D121" s="80">
        <f>SUM(D114:D120)</f>
        <v>281691</v>
      </c>
      <c r="E121" s="352">
        <f>SUM(E114:E120)</f>
        <v>281691</v>
      </c>
      <c r="F121" s="352"/>
      <c r="G121" s="352"/>
      <c r="H121" s="352">
        <f>SUM(E121:G121)</f>
        <v>281691</v>
      </c>
      <c r="I121" s="349"/>
      <c r="J121" s="80">
        <f>SUM(J114:J120)</f>
        <v>281691</v>
      </c>
      <c r="K121" s="349"/>
      <c r="L121" s="349"/>
      <c r="M121" s="349"/>
      <c r="N121" s="349"/>
      <c r="O121" s="349"/>
      <c r="P121" s="349"/>
      <c r="Q121" s="349"/>
      <c r="R121" s="349"/>
      <c r="S121" s="349"/>
      <c r="T121" s="349"/>
      <c r="U121" s="349"/>
      <c r="V121" s="349"/>
      <c r="W121" s="349"/>
      <c r="X121" s="349"/>
      <c r="Y121" s="349"/>
      <c r="Z121" s="431"/>
      <c r="AA121" s="431"/>
    </row>
    <row r="122" spans="1:27" s="498" customFormat="1" ht="15.75">
      <c r="A122" s="504" t="s">
        <v>524</v>
      </c>
      <c r="B122" s="505"/>
      <c r="C122" s="232">
        <v>1000303</v>
      </c>
      <c r="D122" s="80">
        <f>SUM(D98,D121)</f>
        <v>914052</v>
      </c>
      <c r="E122" s="430">
        <v>796514</v>
      </c>
      <c r="F122" s="430">
        <f>SUM(F98:F121)</f>
        <v>21965</v>
      </c>
      <c r="G122" s="430"/>
      <c r="H122" s="430">
        <f>SUM(E122:G122)</f>
        <v>818479</v>
      </c>
      <c r="I122" s="431"/>
      <c r="J122" s="80">
        <f>SUM(J98,J121)</f>
        <v>818479</v>
      </c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431"/>
    </row>
    <row r="123" spans="2:27" ht="15">
      <c r="B123" s="4"/>
      <c r="C123" s="4"/>
      <c r="D123" s="4"/>
      <c r="E123" s="4"/>
      <c r="F123" s="431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2:27" ht="15">
      <c r="B124" s="4"/>
      <c r="C124" s="4"/>
      <c r="D124" s="4"/>
      <c r="E124" s="4"/>
      <c r="F124" s="431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2:27" ht="15">
      <c r="B125" s="4"/>
      <c r="C125" s="4"/>
      <c r="D125" s="4"/>
      <c r="E125" s="4"/>
      <c r="F125" s="43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2:27" ht="15">
      <c r="B126" s="4"/>
      <c r="C126" s="4"/>
      <c r="D126" s="4"/>
      <c r="E126" s="4"/>
      <c r="F126" s="431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2:27" ht="15">
      <c r="B127" s="4"/>
      <c r="C127" s="4"/>
      <c r="D127" s="4"/>
      <c r="E127" s="4"/>
      <c r="F127" s="431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2:27" ht="15">
      <c r="B128" s="4"/>
      <c r="C128" s="4"/>
      <c r="D128" s="4"/>
      <c r="E128" s="4"/>
      <c r="F128" s="431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2:27" ht="15">
      <c r="B129" s="4"/>
      <c r="C129" s="4"/>
      <c r="D129" s="4"/>
      <c r="E129" s="4"/>
      <c r="F129" s="431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2:27" ht="15">
      <c r="B130" s="4"/>
      <c r="C130" s="4"/>
      <c r="D130" s="4"/>
      <c r="E130" s="4"/>
      <c r="F130" s="43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2:27" ht="15">
      <c r="B131" s="4"/>
      <c r="C131" s="4"/>
      <c r="D131" s="4"/>
      <c r="E131" s="4"/>
      <c r="F131" s="431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5">
      <c r="B132" s="4"/>
      <c r="C132" s="4"/>
      <c r="D132" s="4"/>
      <c r="E132" s="4"/>
      <c r="F132" s="431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2:27" ht="15">
      <c r="B133" s="4"/>
      <c r="C133" s="4"/>
      <c r="D133" s="4"/>
      <c r="E133" s="4"/>
      <c r="F133" s="431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2:27" ht="15">
      <c r="B134" s="4"/>
      <c r="C134" s="4"/>
      <c r="D134" s="4"/>
      <c r="E134" s="4"/>
      <c r="F134" s="43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2:27" ht="15">
      <c r="B135" s="4"/>
      <c r="C135" s="4"/>
      <c r="D135" s="4"/>
      <c r="E135" s="4"/>
      <c r="F135" s="431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5">
      <c r="B136" s="4"/>
      <c r="C136" s="4"/>
      <c r="D136" s="4"/>
      <c r="E136" s="4"/>
      <c r="F136" s="431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5">
      <c r="B137" s="4"/>
      <c r="C137" s="4"/>
      <c r="D137" s="4"/>
      <c r="E137" s="4"/>
      <c r="F137" s="431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5">
      <c r="B138" s="4"/>
      <c r="C138" s="4"/>
      <c r="D138" s="4"/>
      <c r="E138" s="4"/>
      <c r="F138" s="431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5">
      <c r="B139" s="4"/>
      <c r="C139" s="4"/>
      <c r="D139" s="4"/>
      <c r="E139" s="4"/>
      <c r="F139" s="43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5">
      <c r="B140" s="4"/>
      <c r="C140" s="4"/>
      <c r="D140" s="4"/>
      <c r="E140" s="4"/>
      <c r="F140" s="431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5">
      <c r="B141" s="4"/>
      <c r="C141" s="4"/>
      <c r="D141" s="4"/>
      <c r="E141" s="4"/>
      <c r="F141" s="431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2:27" ht="15">
      <c r="B142" s="4"/>
      <c r="C142" s="4"/>
      <c r="D142" s="4"/>
      <c r="E142" s="4"/>
      <c r="F142" s="431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2:27" ht="15">
      <c r="B143" s="4"/>
      <c r="C143" s="4"/>
      <c r="D143" s="4"/>
      <c r="E143" s="4"/>
      <c r="F143" s="431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2:27" ht="15">
      <c r="B144" s="4"/>
      <c r="C144" s="4"/>
      <c r="D144" s="4"/>
      <c r="E144" s="4"/>
      <c r="F144" s="431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2:27" ht="15">
      <c r="B145" s="4"/>
      <c r="C145" s="4"/>
      <c r="D145" s="4"/>
      <c r="E145" s="4"/>
      <c r="F145" s="431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2:27" ht="15">
      <c r="B146" s="4"/>
      <c r="C146" s="4"/>
      <c r="D146" s="4"/>
      <c r="E146" s="4"/>
      <c r="F146" s="431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2:27" ht="15">
      <c r="B147" s="4"/>
      <c r="C147" s="4"/>
      <c r="D147" s="4"/>
      <c r="E147" s="4"/>
      <c r="F147" s="431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2:27" ht="15">
      <c r="B148" s="4"/>
      <c r="C148" s="4"/>
      <c r="D148" s="4"/>
      <c r="E148" s="4"/>
      <c r="F148" s="431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2:27" ht="15">
      <c r="B149" s="4"/>
      <c r="C149" s="4"/>
      <c r="D149" s="4"/>
      <c r="E149" s="4"/>
      <c r="F149" s="431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2:27" ht="15">
      <c r="B150" s="4"/>
      <c r="C150" s="4"/>
      <c r="D150" s="4"/>
      <c r="E150" s="4"/>
      <c r="F150" s="431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2:27" ht="15">
      <c r="B151" s="4"/>
      <c r="C151" s="4"/>
      <c r="D151" s="4"/>
      <c r="E151" s="4"/>
      <c r="F151" s="431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2:27" ht="15">
      <c r="B152" s="4"/>
      <c r="C152" s="4"/>
      <c r="D152" s="4"/>
      <c r="E152" s="4"/>
      <c r="F152" s="431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2:27" ht="15">
      <c r="B153" s="4"/>
      <c r="C153" s="4"/>
      <c r="D153" s="4"/>
      <c r="E153" s="4"/>
      <c r="F153" s="431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2:27" ht="15">
      <c r="B154" s="4"/>
      <c r="C154" s="4"/>
      <c r="D154" s="4"/>
      <c r="E154" s="4"/>
      <c r="F154" s="43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2:27" ht="15">
      <c r="B155" s="4"/>
      <c r="C155" s="4"/>
      <c r="D155" s="4"/>
      <c r="E155" s="4"/>
      <c r="F155" s="431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2:27" ht="15">
      <c r="B156" s="4"/>
      <c r="C156" s="4"/>
      <c r="D156" s="4"/>
      <c r="E156" s="4"/>
      <c r="F156" s="431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2:27" ht="15">
      <c r="B157" s="4"/>
      <c r="C157" s="4"/>
      <c r="D157" s="4"/>
      <c r="E157" s="4"/>
      <c r="F157" s="431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2:27" ht="15">
      <c r="B158" s="4"/>
      <c r="C158" s="4"/>
      <c r="D158" s="4"/>
      <c r="E158" s="4"/>
      <c r="F158" s="431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2:27" ht="15">
      <c r="B159" s="4"/>
      <c r="C159" s="4"/>
      <c r="D159" s="4"/>
      <c r="E159" s="4"/>
      <c r="F159" s="431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2:27" ht="15">
      <c r="B160" s="4"/>
      <c r="C160" s="4"/>
      <c r="D160" s="4"/>
      <c r="E160" s="4"/>
      <c r="F160" s="431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2:27" ht="1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2:27" ht="1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2:27" ht="1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2:27" ht="1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2:27" ht="1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2:27" ht="1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2:27" ht="1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2:27" ht="1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2:27" ht="1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2:27" ht="1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2:27" ht="1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</sheetData>
  <sheetProtection/>
  <mergeCells count="3">
    <mergeCell ref="A1:H1"/>
    <mergeCell ref="A2:H2"/>
    <mergeCell ref="G4:H4"/>
  </mergeCells>
  <printOptions/>
  <pageMargins left="0" right="0" top="0" bottom="0" header="0.31496062992125984" footer="0.31496062992125984"/>
  <pageSetup fitToHeight="3" fitToWidth="1" horizontalDpi="600" verticalDpi="600" orientation="portrait" paperSize="9" scale="5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1" sqref="A1:E25"/>
    </sheetView>
  </sheetViews>
  <sheetFormatPr defaultColWidth="9.140625" defaultRowHeight="15"/>
  <cols>
    <col min="1" max="1" width="65.00390625" style="0" customWidth="1"/>
    <col min="3" max="3" width="17.57421875" style="0" customWidth="1"/>
    <col min="4" max="4" width="16.28125" style="209" customWidth="1"/>
    <col min="5" max="5" width="13.421875" style="207" customWidth="1"/>
  </cols>
  <sheetData>
    <row r="1" spans="1:5" ht="24" customHeight="1">
      <c r="A1" s="608" t="s">
        <v>987</v>
      </c>
      <c r="B1" s="608"/>
      <c r="C1" s="608"/>
      <c r="D1" s="608"/>
      <c r="E1" s="608"/>
    </row>
    <row r="2" spans="1:5" ht="26.25" customHeight="1">
      <c r="A2" s="611" t="s">
        <v>306</v>
      </c>
      <c r="B2" s="611"/>
      <c r="C2" s="611"/>
      <c r="D2" s="611"/>
      <c r="E2" s="611"/>
    </row>
    <row r="3" spans="1:4" ht="15">
      <c r="A3" s="630" t="s">
        <v>779</v>
      </c>
      <c r="B3" s="630"/>
      <c r="C3" s="630"/>
      <c r="D3" s="630"/>
    </row>
    <row r="4" spans="1:5" ht="25.5">
      <c r="A4" s="80" t="s">
        <v>109</v>
      </c>
      <c r="B4" s="199" t="s">
        <v>138</v>
      </c>
      <c r="C4" s="104" t="s">
        <v>110</v>
      </c>
      <c r="D4" s="234" t="s">
        <v>111</v>
      </c>
      <c r="E4" s="208" t="s">
        <v>112</v>
      </c>
    </row>
    <row r="5" spans="1:5" ht="15.75">
      <c r="A5" s="230" t="s">
        <v>307</v>
      </c>
      <c r="B5" s="205" t="s">
        <v>728</v>
      </c>
      <c r="C5" s="231"/>
      <c r="D5" s="237"/>
      <c r="E5" s="210"/>
    </row>
    <row r="6" spans="1:5" s="462" customFormat="1" ht="18.75">
      <c r="A6" s="468" t="s">
        <v>309</v>
      </c>
      <c r="B6" s="469" t="s">
        <v>308</v>
      </c>
      <c r="C6" s="470"/>
      <c r="D6" s="471">
        <f>SUM(D5)</f>
        <v>0</v>
      </c>
      <c r="E6" s="472">
        <f>SUM(E5)</f>
        <v>0</v>
      </c>
    </row>
    <row r="7" spans="1:5" ht="15">
      <c r="A7" s="205" t="s">
        <v>310</v>
      </c>
      <c r="B7" s="205" t="s">
        <v>311</v>
      </c>
      <c r="C7" s="231"/>
      <c r="D7" s="235"/>
      <c r="E7" s="210"/>
    </row>
    <row r="8" spans="1:5" ht="15">
      <c r="A8" s="205" t="s">
        <v>312</v>
      </c>
      <c r="B8" s="205" t="s">
        <v>311</v>
      </c>
      <c r="C8" s="231"/>
      <c r="D8" s="235"/>
      <c r="E8" s="210"/>
    </row>
    <row r="9" spans="1:5" ht="15">
      <c r="A9" s="205" t="s">
        <v>313</v>
      </c>
      <c r="B9" s="205" t="s">
        <v>311</v>
      </c>
      <c r="C9" s="231">
        <v>5800</v>
      </c>
      <c r="D9" s="235">
        <v>6147</v>
      </c>
      <c r="E9" s="210">
        <v>6147</v>
      </c>
    </row>
    <row r="10" spans="1:5" ht="15">
      <c r="A10" s="205" t="s">
        <v>314</v>
      </c>
      <c r="B10" s="205" t="s">
        <v>311</v>
      </c>
      <c r="C10" s="231"/>
      <c r="D10" s="235"/>
      <c r="E10" s="210"/>
    </row>
    <row r="11" spans="1:5" s="462" customFormat="1" ht="18.75">
      <c r="A11" s="469" t="s">
        <v>315</v>
      </c>
      <c r="B11" s="473" t="s">
        <v>311</v>
      </c>
      <c r="C11" s="474">
        <f>SUM(C7:C10)</f>
        <v>5800</v>
      </c>
      <c r="D11" s="475">
        <f>SUM(D7:D10)</f>
        <v>6147</v>
      </c>
      <c r="E11" s="472">
        <f>SUM(E9:E10)</f>
        <v>6147</v>
      </c>
    </row>
    <row r="12" spans="1:5" ht="15">
      <c r="A12" s="205" t="s">
        <v>316</v>
      </c>
      <c r="B12" s="201" t="s">
        <v>317</v>
      </c>
      <c r="C12" s="233">
        <v>210000</v>
      </c>
      <c r="D12" s="236">
        <v>224392</v>
      </c>
      <c r="E12" s="208">
        <v>224392</v>
      </c>
    </row>
    <row r="13" spans="1:5" ht="27">
      <c r="A13" s="552" t="s">
        <v>318</v>
      </c>
      <c r="B13" s="552" t="s">
        <v>317</v>
      </c>
      <c r="C13" s="553">
        <v>210000</v>
      </c>
      <c r="D13" s="235">
        <v>224392</v>
      </c>
      <c r="E13" s="210">
        <v>224392</v>
      </c>
    </row>
    <row r="14" spans="1:5" ht="27">
      <c r="A14" s="552" t="s">
        <v>319</v>
      </c>
      <c r="B14" s="552" t="s">
        <v>317</v>
      </c>
      <c r="C14" s="554"/>
      <c r="D14" s="235"/>
      <c r="E14" s="210"/>
    </row>
    <row r="15" spans="1:5" ht="15">
      <c r="A15" s="200" t="s">
        <v>320</v>
      </c>
      <c r="B15" s="345" t="s">
        <v>321</v>
      </c>
      <c r="C15" s="352">
        <v>17000</v>
      </c>
      <c r="D15" s="236">
        <v>17439</v>
      </c>
      <c r="E15" s="208">
        <v>17439</v>
      </c>
    </row>
    <row r="16" spans="1:5" ht="27">
      <c r="A16" s="552" t="s">
        <v>322</v>
      </c>
      <c r="B16" s="552" t="s">
        <v>321</v>
      </c>
      <c r="C16" s="554"/>
      <c r="D16" s="235"/>
      <c r="E16" s="210"/>
    </row>
    <row r="17" spans="1:5" ht="27">
      <c r="A17" s="552" t="s">
        <v>323</v>
      </c>
      <c r="B17" s="552" t="s">
        <v>321</v>
      </c>
      <c r="C17" s="553">
        <v>17000</v>
      </c>
      <c r="D17" s="235">
        <v>17439</v>
      </c>
      <c r="E17" s="210">
        <v>17439</v>
      </c>
    </row>
    <row r="18" spans="1:5" ht="15">
      <c r="A18" s="552" t="s">
        <v>324</v>
      </c>
      <c r="B18" s="552" t="s">
        <v>321</v>
      </c>
      <c r="C18" s="353"/>
      <c r="D18" s="235"/>
      <c r="E18" s="210"/>
    </row>
    <row r="19" spans="1:5" ht="15">
      <c r="A19" s="552" t="s">
        <v>325</v>
      </c>
      <c r="B19" s="552" t="s">
        <v>321</v>
      </c>
      <c r="C19" s="353"/>
      <c r="D19" s="235"/>
      <c r="E19" s="210"/>
    </row>
    <row r="20" spans="1:5" ht="15">
      <c r="A20" s="200" t="s">
        <v>326</v>
      </c>
      <c r="B20" s="345" t="s">
        <v>327</v>
      </c>
      <c r="C20" s="352">
        <v>200</v>
      </c>
      <c r="D20" s="236">
        <v>487</v>
      </c>
      <c r="E20" s="208">
        <v>242</v>
      </c>
    </row>
    <row r="21" spans="1:5" ht="15">
      <c r="A21" s="552" t="s">
        <v>328</v>
      </c>
      <c r="B21" s="552" t="s">
        <v>327</v>
      </c>
      <c r="C21" s="353">
        <v>200</v>
      </c>
      <c r="D21" s="235">
        <v>200</v>
      </c>
      <c r="E21" s="210">
        <v>242</v>
      </c>
    </row>
    <row r="22" spans="1:5" ht="15">
      <c r="A22" s="552" t="s">
        <v>329</v>
      </c>
      <c r="B22" s="552" t="s">
        <v>327</v>
      </c>
      <c r="C22" s="554"/>
      <c r="D22" s="235">
        <v>287</v>
      </c>
      <c r="E22" s="210"/>
    </row>
    <row r="23" spans="1:5" s="462" customFormat="1" ht="18.75">
      <c r="A23" s="469" t="s">
        <v>330</v>
      </c>
      <c r="B23" s="473" t="s">
        <v>331</v>
      </c>
      <c r="C23" s="474">
        <v>227200</v>
      </c>
      <c r="D23" s="475">
        <v>242318</v>
      </c>
      <c r="E23" s="472">
        <v>242073</v>
      </c>
    </row>
    <row r="24" spans="1:5" s="462" customFormat="1" ht="19.5" thickBot="1">
      <c r="A24" s="476" t="s">
        <v>333</v>
      </c>
      <c r="B24" s="477" t="s">
        <v>332</v>
      </c>
      <c r="C24" s="478">
        <v>719</v>
      </c>
      <c r="D24" s="478">
        <v>975</v>
      </c>
      <c r="E24" s="478">
        <v>1226</v>
      </c>
    </row>
    <row r="25" spans="1:5" s="462" customFormat="1" ht="19.5" thickBot="1">
      <c r="A25" s="463" t="s">
        <v>334</v>
      </c>
      <c r="B25" s="464" t="s">
        <v>335</v>
      </c>
      <c r="C25" s="465">
        <v>233719</v>
      </c>
      <c r="D25" s="466">
        <v>249440</v>
      </c>
      <c r="E25" s="467">
        <v>249446</v>
      </c>
    </row>
  </sheetData>
  <sheetProtection/>
  <mergeCells count="3">
    <mergeCell ref="A3:D3"/>
    <mergeCell ref="A1:E1"/>
    <mergeCell ref="A2:E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PageLayoutView="0" workbookViewId="0" topLeftCell="A1">
      <selection activeCell="A1" sqref="A1:E26"/>
    </sheetView>
  </sheetViews>
  <sheetFormatPr defaultColWidth="9.140625" defaultRowHeight="15"/>
  <cols>
    <col min="1" max="1" width="73.7109375" style="0" customWidth="1"/>
    <col min="2" max="2" width="12.421875" style="0" customWidth="1"/>
    <col min="3" max="3" width="10.7109375" style="0" bestFit="1" customWidth="1"/>
    <col min="4" max="4" width="16.7109375" style="0" bestFit="1" customWidth="1"/>
    <col min="5" max="5" width="13.140625" style="0" bestFit="1" customWidth="1"/>
  </cols>
  <sheetData>
    <row r="1" spans="1:5" ht="15" customHeight="1">
      <c r="A1" s="633"/>
      <c r="B1" s="633"/>
      <c r="C1" s="633"/>
      <c r="D1" s="633"/>
      <c r="E1" s="633"/>
    </row>
    <row r="2" spans="1:3" ht="15">
      <c r="A2" s="1"/>
      <c r="B2" s="1"/>
      <c r="C2" s="1"/>
    </row>
    <row r="3" spans="1:5" ht="15" customHeight="1">
      <c r="A3" s="611" t="s">
        <v>989</v>
      </c>
      <c r="B3" s="609"/>
      <c r="C3" s="609"/>
      <c r="D3" s="609"/>
      <c r="E3" s="609"/>
    </row>
    <row r="4" spans="1:5" ht="23.25" customHeight="1">
      <c r="A4" s="611" t="s">
        <v>6</v>
      </c>
      <c r="B4" s="634"/>
      <c r="C4" s="634"/>
      <c r="D4" s="634"/>
      <c r="E4" s="634"/>
    </row>
    <row r="6" spans="1:4" ht="15">
      <c r="A6" s="8" t="s">
        <v>120</v>
      </c>
      <c r="D6" s="421" t="s">
        <v>338</v>
      </c>
    </row>
    <row r="7" spans="1:5" ht="15">
      <c r="A7" s="70"/>
      <c r="B7" s="70"/>
      <c r="C7" s="70"/>
      <c r="D7" s="70"/>
      <c r="E7" s="70"/>
    </row>
    <row r="8" spans="1:5" ht="15">
      <c r="A8" s="70"/>
      <c r="B8" s="70"/>
      <c r="C8" s="70"/>
      <c r="D8" s="70"/>
      <c r="E8" s="70"/>
    </row>
    <row r="11" spans="1:5" ht="15">
      <c r="A11" s="56" t="s">
        <v>878</v>
      </c>
      <c r="B11" s="631"/>
      <c r="C11" s="631"/>
      <c r="D11" s="631"/>
      <c r="E11" s="631"/>
    </row>
    <row r="12" spans="1:5" ht="15">
      <c r="A12" s="71"/>
      <c r="B12" s="72"/>
      <c r="C12" s="72"/>
      <c r="D12" s="72"/>
      <c r="E12" s="72"/>
    </row>
    <row r="13" spans="1:5" ht="15">
      <c r="A13" s="66" t="s">
        <v>54</v>
      </c>
      <c r="B13" s="57" t="s">
        <v>879</v>
      </c>
      <c r="C13" s="57" t="s">
        <v>55</v>
      </c>
      <c r="D13" s="57" t="s">
        <v>1025</v>
      </c>
      <c r="E13" s="57" t="s">
        <v>26</v>
      </c>
    </row>
    <row r="14" spans="1:5" ht="15">
      <c r="A14" s="25" t="s">
        <v>56</v>
      </c>
      <c r="B14" s="67">
        <v>0</v>
      </c>
      <c r="C14" s="67">
        <v>15971</v>
      </c>
      <c r="D14" s="67">
        <v>6029</v>
      </c>
      <c r="E14" s="67">
        <f>SUM(B14:D14)</f>
        <v>22000</v>
      </c>
    </row>
    <row r="15" spans="1:5" ht="15">
      <c r="A15" s="25" t="s">
        <v>57</v>
      </c>
      <c r="B15" s="67"/>
      <c r="C15" s="67"/>
      <c r="D15" s="67"/>
      <c r="E15" s="67"/>
    </row>
    <row r="16" spans="1:5" ht="15">
      <c r="A16" s="25" t="s">
        <v>58</v>
      </c>
      <c r="B16" s="67"/>
      <c r="C16" s="67"/>
      <c r="D16" s="67"/>
      <c r="E16" s="67"/>
    </row>
    <row r="17" spans="1:5" ht="15">
      <c r="A17" s="68" t="s">
        <v>26</v>
      </c>
      <c r="B17" s="69">
        <f>SUM(B14:B16)</f>
        <v>0</v>
      </c>
      <c r="C17" s="69">
        <f>SUM(C14:C16)</f>
        <v>15971</v>
      </c>
      <c r="D17" s="69">
        <f>SUM(D14:D16)</f>
        <v>6029</v>
      </c>
      <c r="E17" s="69">
        <f>SUM(B17:D17)</f>
        <v>22000</v>
      </c>
    </row>
    <row r="18" spans="1:5" ht="15">
      <c r="A18" s="632"/>
      <c r="B18" s="632"/>
      <c r="C18" s="632"/>
      <c r="D18" s="632"/>
      <c r="E18" s="632"/>
    </row>
    <row r="19" spans="1:5" ht="15">
      <c r="A19" s="66" t="s">
        <v>59</v>
      </c>
      <c r="B19" s="57" t="s">
        <v>879</v>
      </c>
      <c r="C19" s="57" t="s">
        <v>55</v>
      </c>
      <c r="D19" s="57" t="s">
        <v>1025</v>
      </c>
      <c r="E19" s="57" t="s">
        <v>26</v>
      </c>
    </row>
    <row r="20" spans="1:5" ht="15">
      <c r="A20" s="25" t="s">
        <v>60</v>
      </c>
      <c r="B20" s="67"/>
      <c r="C20" s="67">
        <v>2160</v>
      </c>
      <c r="D20" s="67"/>
      <c r="E20" s="67">
        <f>SUM(B20:D20)</f>
        <v>2160</v>
      </c>
    </row>
    <row r="21" spans="1:5" ht="15">
      <c r="A21" s="25" t="s">
        <v>61</v>
      </c>
      <c r="B21" s="67"/>
      <c r="C21" s="67">
        <v>525</v>
      </c>
      <c r="D21" s="67"/>
      <c r="E21" s="67">
        <f aca="true" t="shared" si="0" ref="E21:E26">SUM(B21:D21)</f>
        <v>525</v>
      </c>
    </row>
    <row r="22" spans="1:5" ht="15">
      <c r="A22" s="25" t="s">
        <v>62</v>
      </c>
      <c r="B22" s="67"/>
      <c r="C22" s="67">
        <v>18596</v>
      </c>
      <c r="D22" s="67"/>
      <c r="E22" s="67">
        <f t="shared" si="0"/>
        <v>18596</v>
      </c>
    </row>
    <row r="23" spans="1:5" ht="15">
      <c r="A23" s="25" t="s">
        <v>63</v>
      </c>
      <c r="B23" s="67"/>
      <c r="C23" s="67"/>
      <c r="D23" s="67"/>
      <c r="E23" s="67">
        <f t="shared" si="0"/>
        <v>0</v>
      </c>
    </row>
    <row r="24" spans="1:5" ht="15">
      <c r="A24" s="25" t="s">
        <v>64</v>
      </c>
      <c r="B24" s="67"/>
      <c r="C24" s="67">
        <v>719</v>
      </c>
      <c r="D24" s="67"/>
      <c r="E24" s="67">
        <f t="shared" si="0"/>
        <v>719</v>
      </c>
    </row>
    <row r="25" spans="1:5" ht="15">
      <c r="A25" s="25" t="s">
        <v>65</v>
      </c>
      <c r="B25" s="67"/>
      <c r="C25" s="67"/>
      <c r="D25" s="67"/>
      <c r="E25" s="67">
        <f t="shared" si="0"/>
        <v>0</v>
      </c>
    </row>
    <row r="26" spans="1:5" s="421" customFormat="1" ht="15">
      <c r="A26" s="68" t="s">
        <v>26</v>
      </c>
      <c r="B26" s="69">
        <f>SUM(B20:B25)</f>
        <v>0</v>
      </c>
      <c r="C26" s="69">
        <f>SUM(C20:C25)</f>
        <v>22000</v>
      </c>
      <c r="D26" s="68"/>
      <c r="E26" s="69">
        <f t="shared" si="0"/>
        <v>22000</v>
      </c>
    </row>
    <row r="27" spans="1:5" ht="15">
      <c r="A27" s="435"/>
      <c r="B27" s="436"/>
      <c r="C27" s="435"/>
      <c r="D27" s="435"/>
      <c r="E27" s="488"/>
    </row>
    <row r="28" spans="1:5" ht="15">
      <c r="A28" s="435"/>
      <c r="B28" s="436"/>
      <c r="C28" s="435"/>
      <c r="D28" s="435"/>
      <c r="E28" s="435"/>
    </row>
    <row r="29" spans="1:5" ht="15">
      <c r="A29" s="435"/>
      <c r="B29" s="436"/>
      <c r="C29" s="435"/>
      <c r="D29" s="435"/>
      <c r="E29" s="435"/>
    </row>
  </sheetData>
  <sheetProtection/>
  <mergeCells count="5">
    <mergeCell ref="B11:E11"/>
    <mergeCell ref="A18:E18"/>
    <mergeCell ref="A1:E1"/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D5">
      <selection activeCell="A1" sqref="A1:H32"/>
    </sheetView>
  </sheetViews>
  <sheetFormatPr defaultColWidth="9.140625" defaultRowHeight="15"/>
  <cols>
    <col min="1" max="1" width="86.28125" style="0" customWidth="1"/>
    <col min="2" max="2" width="28.28125" style="0" customWidth="1"/>
    <col min="3" max="6" width="29.140625" style="0" customWidth="1"/>
    <col min="7" max="7" width="29.421875" style="0" customWidth="1"/>
    <col min="8" max="8" width="24.7109375" style="0" customWidth="1"/>
  </cols>
  <sheetData>
    <row r="1" spans="1:8" ht="25.5" customHeight="1">
      <c r="A1" s="608" t="s">
        <v>990</v>
      </c>
      <c r="B1" s="629"/>
      <c r="C1" s="629"/>
      <c r="D1" s="629"/>
      <c r="E1" s="629"/>
      <c r="F1" s="629"/>
      <c r="G1" s="629"/>
      <c r="H1" s="629"/>
    </row>
    <row r="2" spans="1:8" ht="23.25" customHeight="1">
      <c r="A2" s="611" t="s">
        <v>354</v>
      </c>
      <c r="B2" s="635"/>
      <c r="C2" s="635"/>
      <c r="D2" s="635"/>
      <c r="E2" s="635"/>
      <c r="F2" s="635"/>
      <c r="G2" s="635"/>
      <c r="H2" s="635"/>
    </row>
    <row r="3" ht="15">
      <c r="A3" s="106"/>
    </row>
    <row r="4" spans="1:8" ht="15">
      <c r="A4" s="106"/>
      <c r="H4" s="198" t="s">
        <v>198</v>
      </c>
    </row>
    <row r="5" spans="1:8" ht="51" customHeight="1">
      <c r="A5" s="245" t="s">
        <v>356</v>
      </c>
      <c r="B5" s="246" t="s">
        <v>383</v>
      </c>
      <c r="C5" s="246" t="s">
        <v>856</v>
      </c>
      <c r="D5" s="246" t="s">
        <v>384</v>
      </c>
      <c r="E5" s="246" t="s">
        <v>1076</v>
      </c>
      <c r="F5" s="246" t="s">
        <v>385</v>
      </c>
      <c r="G5" s="246" t="s">
        <v>387</v>
      </c>
      <c r="H5" s="73" t="s">
        <v>386</v>
      </c>
    </row>
    <row r="6" spans="1:8" ht="15" customHeight="1">
      <c r="A6" s="247" t="s">
        <v>357</v>
      </c>
      <c r="B6" s="248"/>
      <c r="C6" s="248">
        <v>2</v>
      </c>
      <c r="D6" s="248"/>
      <c r="E6" s="248"/>
      <c r="F6" s="248"/>
      <c r="G6" s="248"/>
      <c r="H6" s="251">
        <f>SUM(C6:G6)</f>
        <v>2</v>
      </c>
    </row>
    <row r="7" spans="1:8" ht="15" customHeight="1">
      <c r="A7" s="247" t="s">
        <v>358</v>
      </c>
      <c r="B7" s="248"/>
      <c r="C7" s="248">
        <v>7</v>
      </c>
      <c r="D7" s="248"/>
      <c r="E7" s="248"/>
      <c r="F7" s="248"/>
      <c r="G7" s="248"/>
      <c r="H7" s="252">
        <f>SUM(C7:G7)</f>
        <v>7</v>
      </c>
    </row>
    <row r="8" spans="1:8" ht="15" customHeight="1">
      <c r="A8" s="247" t="s">
        <v>359</v>
      </c>
      <c r="B8" s="248"/>
      <c r="C8" s="248">
        <v>9</v>
      </c>
      <c r="D8" s="248"/>
      <c r="E8" s="248"/>
      <c r="F8" s="248"/>
      <c r="G8" s="248"/>
      <c r="H8" s="252">
        <f>SUM(C8:G8)</f>
        <v>9</v>
      </c>
    </row>
    <row r="9" spans="1:8" ht="15" customHeight="1">
      <c r="A9" s="247" t="s">
        <v>360</v>
      </c>
      <c r="B9" s="248"/>
      <c r="C9" s="248">
        <v>0</v>
      </c>
      <c r="D9" s="248"/>
      <c r="E9" s="248"/>
      <c r="F9" s="248"/>
      <c r="G9" s="248"/>
      <c r="H9" s="252">
        <f>SUM(C9:G9)</f>
        <v>0</v>
      </c>
    </row>
    <row r="10" spans="1:8" ht="15" customHeight="1">
      <c r="A10" s="245" t="s">
        <v>361</v>
      </c>
      <c r="B10" s="249"/>
      <c r="C10" s="249">
        <f>SUM(C6:C9)</f>
        <v>18</v>
      </c>
      <c r="D10" s="249"/>
      <c r="E10" s="249"/>
      <c r="F10" s="249"/>
      <c r="G10" s="249"/>
      <c r="H10" s="253">
        <f>SUM(H6:H9)</f>
        <v>18</v>
      </c>
    </row>
    <row r="11" spans="1:8" ht="15" customHeight="1">
      <c r="A11" s="247" t="s">
        <v>362</v>
      </c>
      <c r="B11" s="248"/>
      <c r="C11" s="248"/>
      <c r="D11" s="248">
        <v>1</v>
      </c>
      <c r="E11" s="248">
        <v>2</v>
      </c>
      <c r="F11" s="248">
        <v>1</v>
      </c>
      <c r="G11" s="248">
        <v>1</v>
      </c>
      <c r="H11" s="202">
        <f>SUM(D11:G11)</f>
        <v>5</v>
      </c>
    </row>
    <row r="12" spans="1:8" ht="15" customHeight="1">
      <c r="A12" s="247" t="s">
        <v>363</v>
      </c>
      <c r="B12" s="248"/>
      <c r="C12" s="248"/>
      <c r="D12" s="248"/>
      <c r="E12" s="248"/>
      <c r="F12" s="248"/>
      <c r="G12" s="248"/>
      <c r="H12" s="202">
        <f aca="true" t="shared" si="0" ref="H12:H18">SUM(D12:G12)</f>
        <v>0</v>
      </c>
    </row>
    <row r="13" spans="1:8" ht="15" customHeight="1">
      <c r="A13" s="247" t="s">
        <v>364</v>
      </c>
      <c r="B13" s="248"/>
      <c r="C13" s="248"/>
      <c r="D13" s="248"/>
      <c r="E13" s="248"/>
      <c r="F13" s="248"/>
      <c r="G13" s="248"/>
      <c r="H13" s="202">
        <f t="shared" si="0"/>
        <v>0</v>
      </c>
    </row>
    <row r="14" spans="1:8" ht="15" customHeight="1">
      <c r="A14" s="247" t="s">
        <v>365</v>
      </c>
      <c r="B14" s="248"/>
      <c r="C14" s="248"/>
      <c r="D14" s="248">
        <v>1</v>
      </c>
      <c r="E14" s="248">
        <v>3</v>
      </c>
      <c r="F14" s="248">
        <v>1</v>
      </c>
      <c r="G14" s="248"/>
      <c r="H14" s="202">
        <f t="shared" si="0"/>
        <v>5</v>
      </c>
    </row>
    <row r="15" spans="1:8" ht="15" customHeight="1">
      <c r="A15" s="247" t="s">
        <v>366</v>
      </c>
      <c r="B15" s="248"/>
      <c r="C15" s="248"/>
      <c r="D15" s="248">
        <v>3</v>
      </c>
      <c r="E15" s="248">
        <v>6</v>
      </c>
      <c r="F15" s="248">
        <v>3</v>
      </c>
      <c r="G15" s="248">
        <v>3</v>
      </c>
      <c r="H15" s="202">
        <f t="shared" si="0"/>
        <v>15</v>
      </c>
    </row>
    <row r="16" spans="1:8" ht="15" customHeight="1">
      <c r="A16" s="247" t="s">
        <v>367</v>
      </c>
      <c r="B16" s="248"/>
      <c r="C16" s="248"/>
      <c r="D16" s="248">
        <v>2</v>
      </c>
      <c r="E16" s="248">
        <v>11</v>
      </c>
      <c r="F16" s="248"/>
      <c r="G16" s="248"/>
      <c r="H16" s="202">
        <f t="shared" si="0"/>
        <v>13</v>
      </c>
    </row>
    <row r="17" spans="1:8" ht="15" customHeight="1">
      <c r="A17" s="247" t="s">
        <v>368</v>
      </c>
      <c r="B17" s="248"/>
      <c r="C17" s="248"/>
      <c r="D17" s="248"/>
      <c r="E17" s="248"/>
      <c r="F17" s="248"/>
      <c r="G17" s="248"/>
      <c r="H17" s="202">
        <f t="shared" si="0"/>
        <v>0</v>
      </c>
    </row>
    <row r="18" spans="1:8" ht="15" customHeight="1">
      <c r="A18" s="245" t="s">
        <v>369</v>
      </c>
      <c r="B18" s="248"/>
      <c r="C18" s="248"/>
      <c r="D18" s="249">
        <f>SUM(D11:D17)</f>
        <v>7</v>
      </c>
      <c r="E18" s="249">
        <f>SUM(E11:E17)</f>
        <v>22</v>
      </c>
      <c r="F18" s="249">
        <f>SUM(F11:F17)</f>
        <v>5</v>
      </c>
      <c r="G18" s="249">
        <f>SUM(G11:G17)</f>
        <v>4</v>
      </c>
      <c r="H18" s="80">
        <f t="shared" si="0"/>
        <v>38</v>
      </c>
    </row>
    <row r="19" spans="1:8" ht="15" customHeight="1">
      <c r="A19" s="247" t="s">
        <v>370</v>
      </c>
      <c r="B19" s="248">
        <v>2</v>
      </c>
      <c r="C19" s="248">
        <v>2</v>
      </c>
      <c r="D19" s="248"/>
      <c r="E19" s="248"/>
      <c r="F19" s="248"/>
      <c r="G19" s="248"/>
      <c r="H19" s="202">
        <f>SUM(B19:G19)</f>
        <v>4</v>
      </c>
    </row>
    <row r="20" spans="1:8" ht="15" customHeight="1">
      <c r="A20" s="247" t="s">
        <v>371</v>
      </c>
      <c r="B20" s="248"/>
      <c r="C20" s="248"/>
      <c r="D20" s="248"/>
      <c r="E20" s="248"/>
      <c r="F20" s="248"/>
      <c r="G20" s="248"/>
      <c r="H20" s="202"/>
    </row>
    <row r="21" spans="1:8" ht="15" customHeight="1">
      <c r="A21" s="247" t="s">
        <v>372</v>
      </c>
      <c r="B21" s="248">
        <v>31</v>
      </c>
      <c r="C21" s="248"/>
      <c r="D21" s="248"/>
      <c r="E21" s="248"/>
      <c r="F21" s="248"/>
      <c r="G21" s="248"/>
      <c r="H21" s="202">
        <f>SUM(B21:G21)</f>
        <v>31</v>
      </c>
    </row>
    <row r="22" spans="1:8" ht="15" customHeight="1">
      <c r="A22" s="245" t="s">
        <v>373</v>
      </c>
      <c r="B22" s="249">
        <f>SUM(B19:B21)</f>
        <v>33</v>
      </c>
      <c r="C22" s="249">
        <v>2</v>
      </c>
      <c r="D22" s="249"/>
      <c r="E22" s="249"/>
      <c r="F22" s="249"/>
      <c r="G22" s="249"/>
      <c r="H22" s="80">
        <f>SUM(H19:H21)</f>
        <v>35</v>
      </c>
    </row>
    <row r="23" spans="1:8" ht="15" customHeight="1">
      <c r="A23" s="247" t="s">
        <v>374</v>
      </c>
      <c r="B23" s="248">
        <v>1</v>
      </c>
      <c r="C23" s="248"/>
      <c r="D23" s="248"/>
      <c r="E23" s="248"/>
      <c r="F23" s="248"/>
      <c r="G23" s="248"/>
      <c r="H23" s="202">
        <v>1</v>
      </c>
    </row>
    <row r="24" spans="1:8" ht="15" customHeight="1">
      <c r="A24" s="247" t="s">
        <v>375</v>
      </c>
      <c r="B24" s="248">
        <v>5</v>
      </c>
      <c r="C24" s="248"/>
      <c r="D24" s="248"/>
      <c r="E24" s="248"/>
      <c r="F24" s="248"/>
      <c r="G24" s="248"/>
      <c r="H24" s="202">
        <v>5</v>
      </c>
    </row>
    <row r="25" spans="1:8" ht="15" customHeight="1">
      <c r="A25" s="247" t="s">
        <v>376</v>
      </c>
      <c r="B25" s="248">
        <v>1</v>
      </c>
      <c r="C25" s="248"/>
      <c r="D25" s="248"/>
      <c r="E25" s="248"/>
      <c r="F25" s="248"/>
      <c r="G25" s="248"/>
      <c r="H25" s="202">
        <v>1</v>
      </c>
    </row>
    <row r="26" spans="1:8" ht="15" customHeight="1">
      <c r="A26" s="245" t="s">
        <v>377</v>
      </c>
      <c r="B26" s="249">
        <f>SUM(B23:B25)</f>
        <v>7</v>
      </c>
      <c r="C26" s="249"/>
      <c r="D26" s="249"/>
      <c r="E26" s="249"/>
      <c r="F26" s="249"/>
      <c r="G26" s="249"/>
      <c r="H26" s="80">
        <v>7</v>
      </c>
    </row>
    <row r="27" spans="1:8" ht="37.5" customHeight="1">
      <c r="A27" s="245" t="s">
        <v>378</v>
      </c>
      <c r="B27" s="229">
        <v>2</v>
      </c>
      <c r="C27" s="250">
        <v>20</v>
      </c>
      <c r="D27" s="250">
        <v>7</v>
      </c>
      <c r="E27" s="250">
        <v>22</v>
      </c>
      <c r="F27" s="250">
        <v>5</v>
      </c>
      <c r="G27" s="250">
        <v>4</v>
      </c>
      <c r="H27" s="232">
        <f>SUM(B27:G27)</f>
        <v>60</v>
      </c>
    </row>
    <row r="28" spans="1:8" ht="15" customHeight="1">
      <c r="A28" s="247" t="s">
        <v>379</v>
      </c>
      <c r="B28" s="248"/>
      <c r="C28" s="248"/>
      <c r="D28" s="248"/>
      <c r="E28" s="248"/>
      <c r="F28" s="248"/>
      <c r="G28" s="248"/>
      <c r="H28" s="202"/>
    </row>
    <row r="29" spans="1:8" ht="15" customHeight="1">
      <c r="A29" s="247" t="s">
        <v>380</v>
      </c>
      <c r="B29" s="248"/>
      <c r="C29" s="248"/>
      <c r="D29" s="248"/>
      <c r="E29" s="248"/>
      <c r="F29" s="248"/>
      <c r="G29" s="248"/>
      <c r="H29" s="202"/>
    </row>
    <row r="30" spans="1:8" ht="15" customHeight="1">
      <c r="A30" s="247" t="s">
        <v>381</v>
      </c>
      <c r="B30" s="248"/>
      <c r="C30" s="248"/>
      <c r="D30" s="248"/>
      <c r="E30" s="248"/>
      <c r="F30" s="248"/>
      <c r="G30" s="248"/>
      <c r="H30" s="202"/>
    </row>
    <row r="31" spans="1:8" ht="15" customHeight="1">
      <c r="A31" s="247" t="s">
        <v>382</v>
      </c>
      <c r="B31" s="248"/>
      <c r="C31" s="248"/>
      <c r="D31" s="248"/>
      <c r="E31" s="248"/>
      <c r="F31" s="248"/>
      <c r="G31" s="248"/>
      <c r="H31" s="202"/>
    </row>
    <row r="32" spans="1:8" ht="28.5" customHeight="1">
      <c r="A32" s="245" t="s">
        <v>881</v>
      </c>
      <c r="B32" s="249"/>
      <c r="C32" s="249"/>
      <c r="D32" s="249"/>
      <c r="E32" s="249"/>
      <c r="F32" s="249"/>
      <c r="G32" s="249"/>
      <c r="H32" s="80"/>
    </row>
    <row r="33" spans="1:7" ht="15">
      <c r="A33" s="636"/>
      <c r="B33" s="637"/>
      <c r="C33" s="637"/>
      <c r="D33" s="637"/>
      <c r="E33" s="637"/>
      <c r="F33" s="637"/>
      <c r="G33" s="637"/>
    </row>
    <row r="34" spans="1:7" ht="15">
      <c r="A34" s="638"/>
      <c r="B34" s="637"/>
      <c r="C34" s="637"/>
      <c r="D34" s="637"/>
      <c r="E34" s="637"/>
      <c r="F34" s="637"/>
      <c r="G34" s="637"/>
    </row>
  </sheetData>
  <sheetProtection/>
  <mergeCells count="4">
    <mergeCell ref="A1:H1"/>
    <mergeCell ref="A2:H2"/>
    <mergeCell ref="A33:G33"/>
    <mergeCell ref="A34:G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8">
      <selection activeCell="A1" sqref="A1:H31"/>
    </sheetView>
  </sheetViews>
  <sheetFormatPr defaultColWidth="9.140625" defaultRowHeight="15"/>
  <cols>
    <col min="1" max="1" width="55.00390625" style="0" customWidth="1"/>
    <col min="2" max="2" width="15.140625" style="0" customWidth="1"/>
    <col min="3" max="4" width="11.8515625" style="0" customWidth="1"/>
    <col min="5" max="5" width="12.421875" style="0" customWidth="1"/>
    <col min="6" max="6" width="17.8515625" style="0" customWidth="1"/>
    <col min="7" max="7" width="21.8515625" style="0" customWidth="1"/>
  </cols>
  <sheetData>
    <row r="1" spans="1:7" ht="15" customHeight="1">
      <c r="A1" s="633"/>
      <c r="B1" s="633"/>
      <c r="C1" s="633"/>
      <c r="D1" s="633"/>
      <c r="E1" s="633"/>
      <c r="F1" s="633"/>
      <c r="G1" s="633"/>
    </row>
    <row r="2" ht="15">
      <c r="A2" s="1"/>
    </row>
    <row r="3" spans="1:8" ht="15" customHeight="1">
      <c r="A3" s="611" t="s">
        <v>989</v>
      </c>
      <c r="B3" s="609"/>
      <c r="C3" s="609"/>
      <c r="D3" s="609"/>
      <c r="E3" s="609"/>
      <c r="F3" s="609"/>
      <c r="G3" s="609"/>
      <c r="H3" s="609"/>
    </row>
    <row r="4" spans="1:7" ht="32.25" customHeight="1">
      <c r="A4" s="611" t="s">
        <v>90</v>
      </c>
      <c r="B4" s="634"/>
      <c r="C4" s="634"/>
      <c r="D4" s="634"/>
      <c r="E4" s="634"/>
      <c r="F4" s="634"/>
      <c r="G4" s="634"/>
    </row>
    <row r="5" spans="1:7" ht="32.25" customHeight="1">
      <c r="A5" s="7"/>
      <c r="B5" s="75"/>
      <c r="C5" s="75"/>
      <c r="D5" s="75"/>
      <c r="E5" s="75"/>
      <c r="F5" s="75"/>
      <c r="G5" s="75"/>
    </row>
    <row r="6" spans="1:7" ht="15">
      <c r="A6" s="76" t="s">
        <v>117</v>
      </c>
      <c r="B6" s="1"/>
      <c r="C6" s="1"/>
      <c r="D6" s="1"/>
      <c r="E6" s="1"/>
      <c r="F6" s="422" t="s">
        <v>237</v>
      </c>
      <c r="G6" s="1"/>
    </row>
    <row r="7" spans="1:7" ht="75">
      <c r="A7" s="59" t="s">
        <v>9</v>
      </c>
      <c r="B7" s="93" t="s">
        <v>78</v>
      </c>
      <c r="C7" s="93" t="s">
        <v>79</v>
      </c>
      <c r="D7" s="93" t="s">
        <v>80</v>
      </c>
      <c r="E7" s="93" t="s">
        <v>81</v>
      </c>
      <c r="F7" s="93" t="s">
        <v>854</v>
      </c>
      <c r="G7" s="94" t="s">
        <v>1</v>
      </c>
    </row>
    <row r="8" spans="1:7" ht="30">
      <c r="A8" s="62" t="s">
        <v>11</v>
      </c>
      <c r="B8" s="12">
        <v>8896</v>
      </c>
      <c r="C8" s="12">
        <v>105243</v>
      </c>
      <c r="D8" s="12">
        <v>22681</v>
      </c>
      <c r="E8" s="12">
        <v>25914</v>
      </c>
      <c r="F8" s="12">
        <v>102988</v>
      </c>
      <c r="G8" s="80">
        <f>SUM(B8:F8)</f>
        <v>265722</v>
      </c>
    </row>
    <row r="9" spans="1:7" ht="30">
      <c r="A9" s="64" t="s">
        <v>12</v>
      </c>
      <c r="B9" s="12">
        <v>0</v>
      </c>
      <c r="C9" s="12">
        <v>137</v>
      </c>
      <c r="D9" s="12">
        <v>908</v>
      </c>
      <c r="E9" s="12">
        <v>93</v>
      </c>
      <c r="F9" s="12">
        <v>353</v>
      </c>
      <c r="G9" s="80">
        <f>SUM(B9:F9)</f>
        <v>1491</v>
      </c>
    </row>
    <row r="10" spans="1:7" ht="15">
      <c r="A10" s="85" t="s">
        <v>13</v>
      </c>
      <c r="B10" s="86">
        <f aca="true" t="shared" si="0" ref="B10:G10">SUM(B8:B9)</f>
        <v>8896</v>
      </c>
      <c r="C10" s="86">
        <f t="shared" si="0"/>
        <v>105380</v>
      </c>
      <c r="D10" s="86">
        <f t="shared" si="0"/>
        <v>23589</v>
      </c>
      <c r="E10" s="86">
        <f t="shared" si="0"/>
        <v>26007</v>
      </c>
      <c r="F10" s="86">
        <f t="shared" si="0"/>
        <v>103341</v>
      </c>
      <c r="G10" s="86">
        <f t="shared" si="0"/>
        <v>267213</v>
      </c>
    </row>
    <row r="11" spans="1:7" ht="15">
      <c r="A11" s="254"/>
      <c r="B11" s="255"/>
      <c r="C11" s="255"/>
      <c r="D11" s="255"/>
      <c r="E11" s="255"/>
      <c r="F11" s="255"/>
      <c r="G11" s="255"/>
    </row>
    <row r="12" spans="1:7" ht="15">
      <c r="A12" s="65"/>
      <c r="B12" s="65"/>
      <c r="C12" s="65"/>
      <c r="D12" s="65"/>
      <c r="E12" s="65"/>
      <c r="F12" s="65"/>
      <c r="G12" s="1"/>
    </row>
    <row r="13" spans="1:7" ht="15">
      <c r="A13" s="76" t="s">
        <v>118</v>
      </c>
      <c r="B13" s="65"/>
      <c r="C13" s="65"/>
      <c r="D13" s="65"/>
      <c r="E13" s="65"/>
      <c r="F13" s="65"/>
      <c r="G13" s="1"/>
    </row>
    <row r="14" spans="1:7" ht="75">
      <c r="A14" s="59" t="s">
        <v>9</v>
      </c>
      <c r="B14" s="93" t="s">
        <v>78</v>
      </c>
      <c r="C14" s="93" t="s">
        <v>79</v>
      </c>
      <c r="D14" s="93" t="s">
        <v>80</v>
      </c>
      <c r="E14" s="93" t="s">
        <v>81</v>
      </c>
      <c r="F14" s="93" t="s">
        <v>854</v>
      </c>
      <c r="G14" s="94" t="s">
        <v>1</v>
      </c>
    </row>
    <row r="15" spans="1:7" ht="30">
      <c r="A15" s="60" t="s">
        <v>11</v>
      </c>
      <c r="B15" s="61">
        <f aca="true" t="shared" si="1" ref="B15:G15">SUM(B16:B18)</f>
        <v>8896</v>
      </c>
      <c r="C15" s="61">
        <f t="shared" si="1"/>
        <v>105243</v>
      </c>
      <c r="D15" s="61">
        <f t="shared" si="1"/>
        <v>22681</v>
      </c>
      <c r="E15" s="61">
        <f t="shared" si="1"/>
        <v>25914</v>
      </c>
      <c r="F15" s="61">
        <f t="shared" si="1"/>
        <v>102988</v>
      </c>
      <c r="G15" s="61">
        <f t="shared" si="1"/>
        <v>265722</v>
      </c>
    </row>
    <row r="16" spans="1:7" ht="15">
      <c r="A16" s="62" t="s">
        <v>14</v>
      </c>
      <c r="B16" s="12">
        <v>386</v>
      </c>
      <c r="C16" s="12">
        <v>87424</v>
      </c>
      <c r="D16" s="12">
        <v>3038</v>
      </c>
      <c r="E16" s="12">
        <v>2488</v>
      </c>
      <c r="F16" s="12">
        <v>81729</v>
      </c>
      <c r="G16" s="12">
        <f>SUM(B16:F16)</f>
        <v>175065</v>
      </c>
    </row>
    <row r="17" spans="1:7" ht="15">
      <c r="A17" s="62" t="s">
        <v>75</v>
      </c>
      <c r="B17" s="12">
        <v>8510</v>
      </c>
      <c r="C17" s="12">
        <v>17819</v>
      </c>
      <c r="D17" s="12">
        <v>19643</v>
      </c>
      <c r="E17" s="12">
        <v>23426</v>
      </c>
      <c r="F17" s="12">
        <v>21259</v>
      </c>
      <c r="G17" s="12">
        <f>SUM(B17:F17)</f>
        <v>90657</v>
      </c>
    </row>
    <row r="18" spans="1:7" ht="15">
      <c r="A18" s="62" t="s">
        <v>76</v>
      </c>
      <c r="B18" s="12"/>
      <c r="C18" s="12"/>
      <c r="D18" s="12"/>
      <c r="E18" s="12"/>
      <c r="F18" s="12"/>
      <c r="G18" s="12">
        <f>SUM(B18:F18)</f>
        <v>0</v>
      </c>
    </row>
    <row r="19" spans="1:7" ht="30">
      <c r="A19" s="11" t="s">
        <v>12</v>
      </c>
      <c r="B19" s="61">
        <f aca="true" t="shared" si="2" ref="B19:G19">SUM(B20:B22)</f>
        <v>0</v>
      </c>
      <c r="C19" s="61">
        <f t="shared" si="2"/>
        <v>137</v>
      </c>
      <c r="D19" s="61">
        <f t="shared" si="2"/>
        <v>908</v>
      </c>
      <c r="E19" s="61">
        <f t="shared" si="2"/>
        <v>93</v>
      </c>
      <c r="F19" s="61">
        <f t="shared" si="2"/>
        <v>353</v>
      </c>
      <c r="G19" s="61">
        <f t="shared" si="2"/>
        <v>1491</v>
      </c>
    </row>
    <row r="20" spans="1:7" ht="15">
      <c r="A20" s="62" t="s">
        <v>14</v>
      </c>
      <c r="B20" s="12"/>
      <c r="C20" s="12"/>
      <c r="D20" s="12">
        <v>145</v>
      </c>
      <c r="E20" s="12"/>
      <c r="F20" s="12"/>
      <c r="G20" s="12">
        <f>SUM(B20:F20)</f>
        <v>145</v>
      </c>
    </row>
    <row r="21" spans="1:7" ht="15">
      <c r="A21" s="62" t="s">
        <v>75</v>
      </c>
      <c r="B21" s="12"/>
      <c r="C21" s="12">
        <v>137</v>
      </c>
      <c r="D21" s="12">
        <v>763</v>
      </c>
      <c r="E21" s="12">
        <v>93</v>
      </c>
      <c r="F21" s="12">
        <v>353</v>
      </c>
      <c r="G21" s="12">
        <f>SUM(B21:F21)</f>
        <v>1346</v>
      </c>
    </row>
    <row r="22" spans="1:7" ht="15">
      <c r="A22" s="62" t="s">
        <v>76</v>
      </c>
      <c r="B22" s="95"/>
      <c r="C22" s="95"/>
      <c r="D22" s="95"/>
      <c r="E22" s="95"/>
      <c r="F22" s="12"/>
      <c r="G22" s="12">
        <f>SUM(B22:F22)</f>
        <v>0</v>
      </c>
    </row>
    <row r="23" spans="1:7" ht="15">
      <c r="A23" s="85" t="s">
        <v>19</v>
      </c>
      <c r="B23" s="86">
        <f aca="true" t="shared" si="3" ref="B23:G23">SUM(B15,B19)</f>
        <v>8896</v>
      </c>
      <c r="C23" s="86">
        <f t="shared" si="3"/>
        <v>105380</v>
      </c>
      <c r="D23" s="86">
        <f t="shared" si="3"/>
        <v>23589</v>
      </c>
      <c r="E23" s="86">
        <f t="shared" si="3"/>
        <v>26007</v>
      </c>
      <c r="F23" s="86">
        <f t="shared" si="3"/>
        <v>103341</v>
      </c>
      <c r="G23" s="86">
        <f t="shared" si="3"/>
        <v>267213</v>
      </c>
    </row>
    <row r="26" spans="1:7" ht="15">
      <c r="A26" s="256" t="s">
        <v>395</v>
      </c>
      <c r="B26" s="259" t="s">
        <v>396</v>
      </c>
      <c r="C26" s="259" t="s">
        <v>389</v>
      </c>
      <c r="D26" s="259" t="s">
        <v>390</v>
      </c>
      <c r="E26" s="259" t="s">
        <v>397</v>
      </c>
      <c r="F26" s="259" t="s">
        <v>305</v>
      </c>
      <c r="G26" s="259" t="s">
        <v>398</v>
      </c>
    </row>
    <row r="27" spans="1:7" ht="15">
      <c r="A27" s="257" t="s">
        <v>391</v>
      </c>
      <c r="B27" s="3"/>
      <c r="C27" s="3">
        <v>78247</v>
      </c>
      <c r="D27" s="3">
        <v>2487</v>
      </c>
      <c r="E27" s="3">
        <v>2488</v>
      </c>
      <c r="F27" s="3">
        <v>81091</v>
      </c>
      <c r="G27" s="3">
        <f>SUM(B27:F27)</f>
        <v>164313</v>
      </c>
    </row>
    <row r="28" spans="1:7" ht="15">
      <c r="A28" s="257" t="s">
        <v>392</v>
      </c>
      <c r="B28" s="3"/>
      <c r="C28" s="3">
        <v>8869</v>
      </c>
      <c r="D28" s="3"/>
      <c r="E28" s="3"/>
      <c r="F28" s="3"/>
      <c r="G28" s="3">
        <f>SUM(B28:F28)</f>
        <v>8869</v>
      </c>
    </row>
    <row r="29" spans="1:7" ht="15">
      <c r="A29" s="257" t="s">
        <v>393</v>
      </c>
      <c r="B29" s="3">
        <v>386</v>
      </c>
      <c r="C29" s="3">
        <v>308</v>
      </c>
      <c r="D29" s="3">
        <v>211</v>
      </c>
      <c r="E29" s="3">
        <v>183</v>
      </c>
      <c r="F29" s="3">
        <v>638</v>
      </c>
      <c r="G29" s="3">
        <f>SUM(B29:F29)</f>
        <v>1726</v>
      </c>
    </row>
    <row r="30" spans="1:7" ht="15">
      <c r="A30" s="257" t="s">
        <v>394</v>
      </c>
      <c r="B30" s="3"/>
      <c r="C30" s="3"/>
      <c r="D30" s="3">
        <v>485</v>
      </c>
      <c r="E30" s="3"/>
      <c r="F30" s="3"/>
      <c r="G30" s="3">
        <f>SUM(B30:F30)</f>
        <v>485</v>
      </c>
    </row>
    <row r="31" spans="1:7" ht="15">
      <c r="A31" s="256" t="s">
        <v>0</v>
      </c>
      <c r="B31" s="258">
        <f>SUM(B27:B30)</f>
        <v>386</v>
      </c>
      <c r="C31" s="258">
        <f>SUM(C27:C30)</f>
        <v>87424</v>
      </c>
      <c r="D31" s="258">
        <f>SUM(D27:D30)</f>
        <v>3183</v>
      </c>
      <c r="E31" s="258">
        <f>SUM(E27:E30)</f>
        <v>2671</v>
      </c>
      <c r="F31" s="258">
        <f>SUM(F27:F30)</f>
        <v>81729</v>
      </c>
      <c r="G31" s="258">
        <f>SUM(B31:F31)</f>
        <v>175393</v>
      </c>
    </row>
  </sheetData>
  <sheetProtection/>
  <mergeCells count="3">
    <mergeCell ref="A1:G1"/>
    <mergeCell ref="A4:G4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F12">
      <selection activeCell="A1" sqref="A1:M37"/>
    </sheetView>
  </sheetViews>
  <sheetFormatPr defaultColWidth="9.140625" defaultRowHeight="15"/>
  <cols>
    <col min="1" max="1" width="64.140625" style="667" customWidth="1"/>
    <col min="2" max="2" width="15.421875" style="667" customWidth="1"/>
    <col min="3" max="3" width="14.7109375" style="667" customWidth="1"/>
    <col min="4" max="4" width="13.28125" style="667" customWidth="1"/>
    <col min="5" max="5" width="22.00390625" style="667" customWidth="1"/>
    <col min="6" max="9" width="25.140625" style="667" customWidth="1"/>
    <col min="10" max="10" width="14.28125" style="667" customWidth="1"/>
    <col min="11" max="11" width="14.140625" style="667" customWidth="1"/>
    <col min="12" max="12" width="12.8515625" style="667" customWidth="1"/>
    <col min="13" max="13" width="13.421875" style="667" customWidth="1"/>
    <col min="14" max="16384" width="9.140625" style="667" customWidth="1"/>
  </cols>
  <sheetData>
    <row r="1" spans="1:12" ht="25.5" customHeight="1">
      <c r="A1" s="713" t="s">
        <v>987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</row>
    <row r="2" spans="1:12" ht="82.5" customHeight="1">
      <c r="A2" s="711" t="s">
        <v>1146</v>
      </c>
      <c r="B2" s="711"/>
      <c r="C2" s="711"/>
      <c r="D2" s="711"/>
      <c r="E2" s="711"/>
      <c r="F2" s="711"/>
      <c r="G2" s="711"/>
      <c r="H2" s="711"/>
      <c r="I2" s="711"/>
      <c r="J2" s="711"/>
      <c r="K2" s="711"/>
      <c r="L2" s="711"/>
    </row>
    <row r="3" spans="1:13" ht="20.25" customHeight="1">
      <c r="A3" s="711" t="s">
        <v>1145</v>
      </c>
      <c r="B3" s="711"/>
      <c r="C3" s="711"/>
      <c r="D3" s="711"/>
      <c r="E3" s="711"/>
      <c r="F3" s="711"/>
      <c r="G3" s="711"/>
      <c r="H3" s="711"/>
      <c r="I3" s="711"/>
      <c r="J3" s="711"/>
      <c r="K3" s="711"/>
      <c r="L3" s="711"/>
      <c r="M3" s="711"/>
    </row>
    <row r="4" spans="1:13" ht="15">
      <c r="A4" s="675" t="s">
        <v>82</v>
      </c>
      <c r="K4" s="423" t="s">
        <v>1150</v>
      </c>
      <c r="L4" s="710"/>
      <c r="M4" s="709" t="s">
        <v>1125</v>
      </c>
    </row>
    <row r="5" spans="1:13" ht="86.25" customHeight="1">
      <c r="A5" s="691" t="s">
        <v>137</v>
      </c>
      <c r="B5" s="690" t="s">
        <v>138</v>
      </c>
      <c r="C5" s="708" t="s">
        <v>1144</v>
      </c>
      <c r="D5" s="708" t="s">
        <v>1143</v>
      </c>
      <c r="E5" s="707" t="s">
        <v>1142</v>
      </c>
      <c r="F5" s="707" t="s">
        <v>1141</v>
      </c>
      <c r="G5" s="707" t="s">
        <v>1140</v>
      </c>
      <c r="H5" s="707" t="s">
        <v>1139</v>
      </c>
      <c r="I5" s="707" t="s">
        <v>1147</v>
      </c>
      <c r="J5" s="707" t="s">
        <v>1138</v>
      </c>
      <c r="K5" s="707" t="s">
        <v>1137</v>
      </c>
      <c r="L5" s="707" t="s">
        <v>1136</v>
      </c>
      <c r="M5" s="707" t="s">
        <v>1148</v>
      </c>
    </row>
    <row r="6" spans="1:13" ht="15">
      <c r="A6" s="698" t="s">
        <v>736</v>
      </c>
      <c r="B6" s="697" t="s">
        <v>737</v>
      </c>
      <c r="C6" s="264" t="s">
        <v>1133</v>
      </c>
      <c r="D6" s="703">
        <v>45107</v>
      </c>
      <c r="E6" s="706">
        <v>42320</v>
      </c>
      <c r="F6" s="264">
        <v>5741</v>
      </c>
      <c r="G6" s="264">
        <v>5640</v>
      </c>
      <c r="H6" s="264">
        <v>5435</v>
      </c>
      <c r="I6" s="264">
        <v>5250</v>
      </c>
      <c r="J6" s="705">
        <v>153696</v>
      </c>
      <c r="K6" s="705">
        <v>141654</v>
      </c>
      <c r="L6" s="705">
        <v>142000</v>
      </c>
      <c r="M6" s="705">
        <v>145000</v>
      </c>
    </row>
    <row r="7" spans="1:13" ht="15">
      <c r="A7" s="696" t="s">
        <v>1134</v>
      </c>
      <c r="B7" s="696" t="s">
        <v>737</v>
      </c>
      <c r="C7" s="264" t="s">
        <v>1133</v>
      </c>
      <c r="D7" s="703">
        <v>45107</v>
      </c>
      <c r="E7" s="264">
        <v>42320</v>
      </c>
      <c r="F7" s="264">
        <v>5741</v>
      </c>
      <c r="G7" s="264">
        <v>5640</v>
      </c>
      <c r="H7" s="264">
        <v>5435</v>
      </c>
      <c r="I7" s="264">
        <v>5250</v>
      </c>
      <c r="J7" s="264">
        <f>SUM(J6)</f>
        <v>153696</v>
      </c>
      <c r="K7" s="264">
        <f>SUM(K6)</f>
        <v>141654</v>
      </c>
      <c r="L7" s="264">
        <f>SUM(L6)</f>
        <v>142000</v>
      </c>
      <c r="M7" s="264">
        <f>SUM(M6)</f>
        <v>145000</v>
      </c>
    </row>
    <row r="8" spans="1:13" ht="30">
      <c r="A8" s="700" t="s">
        <v>738</v>
      </c>
      <c r="B8" s="697" t="s">
        <v>739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</row>
    <row r="9" spans="1:13" ht="15">
      <c r="A9" s="698" t="s">
        <v>1135</v>
      </c>
      <c r="B9" s="697" t="s">
        <v>741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ht="15">
      <c r="A10" s="696" t="s">
        <v>1134</v>
      </c>
      <c r="B10" s="696" t="s">
        <v>741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</row>
    <row r="11" spans="1:13" ht="15">
      <c r="A11" s="704" t="s">
        <v>593</v>
      </c>
      <c r="B11" s="701" t="s">
        <v>594</v>
      </c>
      <c r="C11" s="264" t="s">
        <v>1133</v>
      </c>
      <c r="D11" s="703">
        <v>45107</v>
      </c>
      <c r="E11" s="264">
        <v>42320</v>
      </c>
      <c r="F11" s="264">
        <v>5741</v>
      </c>
      <c r="G11" s="264">
        <v>5640</v>
      </c>
      <c r="H11" s="264">
        <v>5435</v>
      </c>
      <c r="I11" s="264">
        <v>5250</v>
      </c>
      <c r="J11" s="264">
        <f>SUM(J7:J10)</f>
        <v>153696</v>
      </c>
      <c r="K11" s="264">
        <f>SUM(K7:K10)</f>
        <v>141654</v>
      </c>
      <c r="L11" s="264">
        <f>SUM(L7:L10)</f>
        <v>142000</v>
      </c>
      <c r="M11" s="264">
        <f>SUM(M7:M10)</f>
        <v>145000</v>
      </c>
    </row>
    <row r="12" spans="1:13" ht="15">
      <c r="A12" s="700" t="s">
        <v>1132</v>
      </c>
      <c r="B12" s="697" t="s">
        <v>743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</row>
    <row r="13" spans="1:13" ht="15">
      <c r="A13" s="696" t="s">
        <v>1131</v>
      </c>
      <c r="B13" s="696" t="s">
        <v>743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3" ht="15">
      <c r="A14" s="698" t="s">
        <v>744</v>
      </c>
      <c r="B14" s="697" t="s">
        <v>745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</row>
    <row r="15" spans="1:13" ht="15">
      <c r="A15" s="699" t="s">
        <v>1130</v>
      </c>
      <c r="B15" s="697" t="s">
        <v>747</v>
      </c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</row>
    <row r="16" spans="1:13" ht="15">
      <c r="A16" s="696" t="s">
        <v>1129</v>
      </c>
      <c r="B16" s="696" t="s">
        <v>747</v>
      </c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3"/>
    </row>
    <row r="17" spans="1:13" ht="15">
      <c r="A17" s="698" t="s">
        <v>748</v>
      </c>
      <c r="B17" s="697" t="s">
        <v>749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3"/>
    </row>
    <row r="18" spans="1:13" ht="15">
      <c r="A18" s="702" t="s">
        <v>595</v>
      </c>
      <c r="B18" s="701" t="s">
        <v>596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</row>
    <row r="19" spans="1:13" ht="15">
      <c r="A19" s="700" t="s">
        <v>617</v>
      </c>
      <c r="B19" s="697" t="s">
        <v>618</v>
      </c>
      <c r="C19" s="693"/>
      <c r="D19" s="693"/>
      <c r="E19" s="693"/>
      <c r="F19" s="693"/>
      <c r="G19" s="693"/>
      <c r="H19" s="693"/>
      <c r="I19" s="693"/>
      <c r="J19" s="693"/>
      <c r="K19" s="693"/>
      <c r="L19" s="693"/>
      <c r="M19" s="693"/>
    </row>
    <row r="20" spans="1:13" ht="15">
      <c r="A20" s="699" t="s">
        <v>619</v>
      </c>
      <c r="B20" s="697" t="s">
        <v>620</v>
      </c>
      <c r="C20" s="693"/>
      <c r="D20" s="693"/>
      <c r="E20" s="693"/>
      <c r="F20" s="693"/>
      <c r="G20" s="693"/>
      <c r="H20" s="693"/>
      <c r="I20" s="693"/>
      <c r="J20" s="693"/>
      <c r="K20" s="693"/>
      <c r="L20" s="693"/>
      <c r="M20" s="693"/>
    </row>
    <row r="21" spans="1:13" ht="15">
      <c r="A21" s="698" t="s">
        <v>621</v>
      </c>
      <c r="B21" s="697" t="s">
        <v>622</v>
      </c>
      <c r="C21" s="693"/>
      <c r="D21" s="693"/>
      <c r="E21" s="693"/>
      <c r="F21" s="693"/>
      <c r="G21" s="693"/>
      <c r="H21" s="693"/>
      <c r="I21" s="693"/>
      <c r="J21" s="693"/>
      <c r="K21" s="693"/>
      <c r="L21" s="693"/>
      <c r="M21" s="693"/>
    </row>
    <row r="22" spans="1:13" ht="15">
      <c r="A22" s="698" t="s">
        <v>623</v>
      </c>
      <c r="B22" s="697" t="s">
        <v>624</v>
      </c>
      <c r="C22" s="693"/>
      <c r="D22" s="693"/>
      <c r="E22" s="693"/>
      <c r="F22" s="693"/>
      <c r="G22" s="693"/>
      <c r="H22" s="693"/>
      <c r="I22" s="693"/>
      <c r="J22" s="693"/>
      <c r="K22" s="693"/>
      <c r="L22" s="693"/>
      <c r="M22" s="693"/>
    </row>
    <row r="23" spans="1:13" ht="15">
      <c r="A23" s="696" t="s">
        <v>1128</v>
      </c>
      <c r="B23" s="696" t="s">
        <v>624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</row>
    <row r="24" spans="1:13" ht="15">
      <c r="A24" s="696" t="s">
        <v>1127</v>
      </c>
      <c r="B24" s="696" t="s">
        <v>624</v>
      </c>
      <c r="C24" s="693"/>
      <c r="D24" s="693"/>
      <c r="E24" s="693"/>
      <c r="F24" s="693"/>
      <c r="G24" s="693"/>
      <c r="H24" s="693"/>
      <c r="I24" s="693"/>
      <c r="J24" s="693"/>
      <c r="K24" s="693"/>
      <c r="L24" s="693"/>
      <c r="M24" s="693"/>
    </row>
    <row r="25" spans="1:13" ht="15">
      <c r="A25" s="695" t="s">
        <v>1126</v>
      </c>
      <c r="B25" s="695" t="s">
        <v>624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</row>
    <row r="26" spans="1:13" ht="15">
      <c r="A26" s="694" t="s">
        <v>625</v>
      </c>
      <c r="B26" s="686" t="s">
        <v>626</v>
      </c>
      <c r="C26" s="693"/>
      <c r="D26" s="693"/>
      <c r="E26" s="693"/>
      <c r="F26" s="693"/>
      <c r="G26" s="693"/>
      <c r="H26" s="693"/>
      <c r="I26" s="693"/>
      <c r="J26" s="693"/>
      <c r="K26" s="693"/>
      <c r="L26" s="693"/>
      <c r="M26" s="693"/>
    </row>
    <row r="27" spans="1:6" ht="15">
      <c r="A27" s="677"/>
      <c r="B27" s="676"/>
      <c r="F27" s="692" t="s">
        <v>1125</v>
      </c>
    </row>
    <row r="28" spans="1:9" ht="24.75" customHeight="1">
      <c r="A28" s="691" t="s">
        <v>137</v>
      </c>
      <c r="B28" s="690" t="s">
        <v>138</v>
      </c>
      <c r="C28" s="689" t="s">
        <v>47</v>
      </c>
      <c r="D28" s="689" t="s">
        <v>48</v>
      </c>
      <c r="E28" s="689" t="s">
        <v>49</v>
      </c>
      <c r="F28" s="689" t="s">
        <v>1149</v>
      </c>
      <c r="G28" s="688"/>
      <c r="H28" s="688"/>
      <c r="I28" s="688"/>
    </row>
    <row r="29" spans="1:9" ht="26.25">
      <c r="A29" s="687" t="s">
        <v>1124</v>
      </c>
      <c r="B29" s="686"/>
      <c r="C29" s="264"/>
      <c r="D29" s="264"/>
      <c r="E29" s="264"/>
      <c r="F29" s="264"/>
      <c r="G29" s="683"/>
      <c r="H29" s="683"/>
      <c r="I29" s="683"/>
    </row>
    <row r="30" spans="1:9" ht="16.5">
      <c r="A30" s="685" t="s">
        <v>1104</v>
      </c>
      <c r="B30" s="684" t="s">
        <v>1123</v>
      </c>
      <c r="C30" s="264">
        <v>230781</v>
      </c>
      <c r="D30" s="99">
        <v>231200</v>
      </c>
      <c r="E30" s="99">
        <v>232000</v>
      </c>
      <c r="F30" s="99">
        <v>236000</v>
      </c>
      <c r="G30" s="683"/>
      <c r="H30" s="683"/>
      <c r="I30" s="683"/>
    </row>
    <row r="31" spans="1:9" ht="32.25">
      <c r="A31" s="685" t="s">
        <v>1103</v>
      </c>
      <c r="B31" s="684" t="s">
        <v>547</v>
      </c>
      <c r="C31" s="264">
        <v>75092</v>
      </c>
      <c r="D31" s="99"/>
      <c r="E31" s="99"/>
      <c r="F31" s="99"/>
      <c r="G31" s="683"/>
      <c r="H31" s="683"/>
      <c r="I31" s="683"/>
    </row>
    <row r="32" spans="1:9" ht="16.5">
      <c r="A32" s="685" t="s">
        <v>1102</v>
      </c>
      <c r="B32" s="684"/>
      <c r="C32" s="264"/>
      <c r="D32" s="99">
        <v>1800</v>
      </c>
      <c r="E32" s="99">
        <v>1000</v>
      </c>
      <c r="F32" s="99">
        <v>1000</v>
      </c>
      <c r="G32" s="683"/>
      <c r="H32" s="683"/>
      <c r="I32" s="683"/>
    </row>
    <row r="33" spans="1:9" ht="32.25">
      <c r="A33" s="685" t="s">
        <v>1101</v>
      </c>
      <c r="B33" s="684" t="s">
        <v>575</v>
      </c>
      <c r="C33" s="264">
        <v>294</v>
      </c>
      <c r="D33" s="99">
        <v>50308</v>
      </c>
      <c r="E33" s="99">
        <v>51000</v>
      </c>
      <c r="F33" s="99">
        <v>53000</v>
      </c>
      <c r="G33" s="683"/>
      <c r="H33" s="683"/>
      <c r="I33" s="683"/>
    </row>
    <row r="34" spans="1:9" ht="16.5">
      <c r="A34" s="685" t="s">
        <v>1100</v>
      </c>
      <c r="B34" s="684"/>
      <c r="C34" s="264">
        <v>1226</v>
      </c>
      <c r="D34" s="99"/>
      <c r="E34" s="99"/>
      <c r="F34" s="99"/>
      <c r="G34" s="683"/>
      <c r="H34" s="683"/>
      <c r="I34" s="683"/>
    </row>
    <row r="35" spans="1:9" ht="15.75">
      <c r="A35" s="685" t="s">
        <v>1099</v>
      </c>
      <c r="B35" s="684"/>
      <c r="C35" s="264"/>
      <c r="D35" s="264"/>
      <c r="E35" s="264"/>
      <c r="F35" s="264"/>
      <c r="G35" s="683"/>
      <c r="H35" s="683"/>
      <c r="I35" s="683"/>
    </row>
    <row r="36" spans="1:9" ht="15.75">
      <c r="A36" s="680" t="s">
        <v>1122</v>
      </c>
      <c r="B36" s="679"/>
      <c r="C36" s="682">
        <f>SUM(C30:C35)</f>
        <v>307393</v>
      </c>
      <c r="D36" s="682">
        <f>SUM(D29:D35)</f>
        <v>283308</v>
      </c>
      <c r="E36" s="682">
        <f>SUM(E30:E35)</f>
        <v>284000</v>
      </c>
      <c r="F36" s="682">
        <f>SUM(F30:F35)</f>
        <v>290000</v>
      </c>
      <c r="G36" s="681"/>
      <c r="H36" s="681"/>
      <c r="I36" s="681"/>
    </row>
    <row r="37" spans="1:6" ht="15.75">
      <c r="A37" s="680" t="s">
        <v>1121</v>
      </c>
      <c r="B37" s="679"/>
      <c r="C37" s="678">
        <v>153696</v>
      </c>
      <c r="D37" s="678">
        <v>141654</v>
      </c>
      <c r="E37" s="678">
        <v>142000</v>
      </c>
      <c r="F37" s="678">
        <v>145000</v>
      </c>
    </row>
    <row r="38" spans="1:2" ht="15">
      <c r="A38" s="677"/>
      <c r="B38" s="676"/>
    </row>
    <row r="39" spans="1:2" ht="15">
      <c r="A39" s="677"/>
      <c r="B39" s="676"/>
    </row>
    <row r="40" spans="1:2" ht="15">
      <c r="A40" s="677"/>
      <c r="B40" s="676"/>
    </row>
    <row r="41" spans="1:2" ht="15">
      <c r="A41" s="677"/>
      <c r="B41" s="676"/>
    </row>
    <row r="42" spans="1:2" ht="15">
      <c r="A42" s="677"/>
      <c r="B42" s="676"/>
    </row>
    <row r="43" spans="1:2" ht="15">
      <c r="A43" s="677"/>
      <c r="B43" s="676"/>
    </row>
    <row r="44" spans="1:2" ht="15">
      <c r="A44" s="677"/>
      <c r="B44" s="676"/>
    </row>
    <row r="45" spans="1:2" ht="15">
      <c r="A45" s="677"/>
      <c r="B45" s="676"/>
    </row>
    <row r="47" spans="1:11" ht="15">
      <c r="A47" s="675"/>
      <c r="B47" s="675"/>
      <c r="C47" s="675"/>
      <c r="D47" s="675"/>
      <c r="E47" s="675"/>
      <c r="F47" s="675"/>
      <c r="G47" s="675"/>
      <c r="H47" s="675"/>
      <c r="I47" s="675"/>
      <c r="J47" s="675"/>
      <c r="K47" s="675"/>
    </row>
    <row r="48" spans="1:11" ht="15">
      <c r="A48" s="671" t="s">
        <v>1120</v>
      </c>
      <c r="B48" s="675"/>
      <c r="C48" s="675"/>
      <c r="D48" s="675"/>
      <c r="E48" s="675"/>
      <c r="F48" s="675"/>
      <c r="G48" s="675"/>
      <c r="H48" s="675"/>
      <c r="I48" s="675"/>
      <c r="J48" s="675"/>
      <c r="K48" s="675"/>
    </row>
    <row r="49" spans="1:11" ht="15.75">
      <c r="A49" s="670" t="s">
        <v>1119</v>
      </c>
      <c r="B49" s="675"/>
      <c r="C49" s="675"/>
      <c r="D49" s="675"/>
      <c r="E49" s="675"/>
      <c r="F49" s="675"/>
      <c r="G49" s="675"/>
      <c r="H49" s="675"/>
      <c r="I49" s="675"/>
      <c r="J49" s="675"/>
      <c r="K49" s="675"/>
    </row>
    <row r="50" spans="1:11" ht="15.75">
      <c r="A50" s="670" t="s">
        <v>1118</v>
      </c>
      <c r="B50" s="675"/>
      <c r="C50" s="675"/>
      <c r="D50" s="675"/>
      <c r="E50" s="675"/>
      <c r="F50" s="675"/>
      <c r="G50" s="675"/>
      <c r="H50" s="675"/>
      <c r="I50" s="675"/>
      <c r="J50" s="675"/>
      <c r="K50" s="675"/>
    </row>
    <row r="51" spans="1:11" ht="15.75">
      <c r="A51" s="670" t="s">
        <v>1117</v>
      </c>
      <c r="B51" s="675"/>
      <c r="C51" s="675"/>
      <c r="D51" s="675"/>
      <c r="E51" s="675"/>
      <c r="F51" s="675"/>
      <c r="G51" s="675"/>
      <c r="H51" s="675"/>
      <c r="I51" s="675"/>
      <c r="J51" s="675"/>
      <c r="K51" s="675"/>
    </row>
    <row r="52" spans="1:11" ht="15.75">
      <c r="A52" s="670" t="s">
        <v>1116</v>
      </c>
      <c r="B52" s="675"/>
      <c r="C52" s="675"/>
      <c r="D52" s="675"/>
      <c r="E52" s="675"/>
      <c r="F52" s="675"/>
      <c r="G52" s="675"/>
      <c r="H52" s="675"/>
      <c r="I52" s="675"/>
      <c r="J52" s="675"/>
      <c r="K52" s="675"/>
    </row>
    <row r="53" spans="1:11" ht="15.75">
      <c r="A53" s="670" t="s">
        <v>1115</v>
      </c>
      <c r="B53" s="675"/>
      <c r="C53" s="675"/>
      <c r="D53" s="675"/>
      <c r="E53" s="675"/>
      <c r="F53" s="675"/>
      <c r="G53" s="675"/>
      <c r="H53" s="675"/>
      <c r="I53" s="675"/>
      <c r="J53" s="675"/>
      <c r="K53" s="675"/>
    </row>
    <row r="54" spans="1:11" ht="15">
      <c r="A54" s="671" t="s">
        <v>1114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</row>
    <row r="55" spans="1:11" ht="15">
      <c r="A55" s="675"/>
      <c r="B55" s="675"/>
      <c r="C55" s="675"/>
      <c r="D55" s="675"/>
      <c r="E55" s="675"/>
      <c r="F55" s="675"/>
      <c r="G55" s="675"/>
      <c r="H55" s="675"/>
      <c r="I55" s="675"/>
      <c r="J55" s="675"/>
      <c r="K55" s="675"/>
    </row>
    <row r="56" spans="1:12" ht="45.75" customHeight="1">
      <c r="A56" s="674" t="s">
        <v>1113</v>
      </c>
      <c r="B56" s="673"/>
      <c r="C56" s="673"/>
      <c r="D56" s="673"/>
      <c r="E56" s="673"/>
      <c r="F56" s="673"/>
      <c r="G56" s="673"/>
      <c r="H56" s="673"/>
      <c r="I56" s="673"/>
      <c r="J56" s="673"/>
      <c r="K56" s="673"/>
      <c r="L56" s="673"/>
    </row>
    <row r="59" ht="15.75">
      <c r="A59" s="672" t="s">
        <v>1112</v>
      </c>
    </row>
    <row r="60" ht="15.75">
      <c r="A60" s="670" t="s">
        <v>1111</v>
      </c>
    </row>
    <row r="61" ht="15.75">
      <c r="A61" s="670" t="s">
        <v>1110</v>
      </c>
    </row>
    <row r="62" ht="15.75">
      <c r="A62" s="670" t="s">
        <v>1109</v>
      </c>
    </row>
    <row r="63" ht="15">
      <c r="A63" s="671" t="s">
        <v>1108</v>
      </c>
    </row>
    <row r="64" ht="15.75">
      <c r="A64" s="670" t="s">
        <v>1107</v>
      </c>
    </row>
    <row r="66" ht="15.75">
      <c r="A66" s="669" t="s">
        <v>1106</v>
      </c>
    </row>
    <row r="67" ht="15.75">
      <c r="A67" s="669" t="s">
        <v>1105</v>
      </c>
    </row>
    <row r="68" ht="15.75">
      <c r="A68" s="668" t="s">
        <v>1104</v>
      </c>
    </row>
    <row r="69" ht="15.75">
      <c r="A69" s="668" t="s">
        <v>1103</v>
      </c>
    </row>
    <row r="70" ht="15.75">
      <c r="A70" s="668" t="s">
        <v>1102</v>
      </c>
    </row>
    <row r="71" ht="15.75">
      <c r="A71" s="668" t="s">
        <v>1101</v>
      </c>
    </row>
    <row r="72" ht="15.75">
      <c r="A72" s="668" t="s">
        <v>1100</v>
      </c>
    </row>
    <row r="73" ht="15.75">
      <c r="A73" s="668" t="s">
        <v>1099</v>
      </c>
    </row>
  </sheetData>
  <sheetProtection/>
  <mergeCells count="4">
    <mergeCell ref="A1:L1"/>
    <mergeCell ref="A2:L2"/>
    <mergeCell ref="A56:L56"/>
    <mergeCell ref="A3:M3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5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B4">
      <selection activeCell="A3" sqref="A3:J32"/>
    </sheetView>
  </sheetViews>
  <sheetFormatPr defaultColWidth="9.140625" defaultRowHeight="15"/>
  <cols>
    <col min="1" max="1" width="90.28125" style="0" customWidth="1"/>
    <col min="2" max="2" width="13.7109375" style="0" customWidth="1"/>
    <col min="9" max="9" width="13.7109375" style="0" customWidth="1"/>
  </cols>
  <sheetData>
    <row r="1" spans="1:9" ht="15">
      <c r="A1" s="644"/>
      <c r="B1" s="634"/>
      <c r="C1" s="634"/>
      <c r="D1" s="634"/>
      <c r="E1" s="634"/>
      <c r="F1" s="634"/>
      <c r="G1" s="634"/>
      <c r="H1" s="634"/>
      <c r="I1" s="634"/>
    </row>
    <row r="2" ht="15">
      <c r="A2" s="1"/>
    </row>
    <row r="3" spans="1:9" ht="15">
      <c r="A3" s="611" t="s">
        <v>853</v>
      </c>
      <c r="B3" s="645"/>
      <c r="C3" s="645"/>
      <c r="D3" s="645"/>
      <c r="E3" s="645"/>
      <c r="F3" s="645"/>
      <c r="G3" s="645"/>
      <c r="H3" s="645"/>
      <c r="I3" s="645"/>
    </row>
    <row r="4" spans="1:9" ht="24" customHeight="1">
      <c r="A4" s="611" t="s">
        <v>91</v>
      </c>
      <c r="B4" s="634"/>
      <c r="C4" s="634"/>
      <c r="D4" s="634"/>
      <c r="E4" s="634"/>
      <c r="F4" s="634"/>
      <c r="G4" s="634"/>
      <c r="H4" s="634"/>
      <c r="I4" s="634"/>
    </row>
    <row r="6" spans="1:9" ht="15.75">
      <c r="A6" s="639" t="s">
        <v>43</v>
      </c>
      <c r="B6" s="640"/>
      <c r="C6" s="640"/>
      <c r="D6" s="640"/>
      <c r="E6" s="640"/>
      <c r="F6" s="640"/>
      <c r="G6" s="640"/>
      <c r="H6" s="640"/>
      <c r="I6" s="640"/>
    </row>
    <row r="7" spans="1:9" ht="16.5">
      <c r="A7" s="51"/>
      <c r="B7" s="52"/>
      <c r="C7" s="52"/>
      <c r="D7" s="52"/>
      <c r="E7" s="52"/>
      <c r="F7" s="52"/>
      <c r="G7" s="52"/>
      <c r="H7" s="52"/>
      <c r="I7" s="52"/>
    </row>
    <row r="8" spans="1:9" ht="15.75">
      <c r="A8" s="81" t="s">
        <v>96</v>
      </c>
      <c r="B8" s="14"/>
      <c r="C8" s="14"/>
      <c r="D8" s="14"/>
      <c r="E8" s="14"/>
      <c r="F8" s="14"/>
      <c r="G8" s="14"/>
      <c r="H8" s="423" t="s">
        <v>1151</v>
      </c>
      <c r="I8" s="14"/>
    </row>
    <row r="9" spans="1:9" ht="18">
      <c r="A9" s="641" t="s">
        <v>9</v>
      </c>
      <c r="B9" s="642"/>
      <c r="C9" s="53" t="s">
        <v>44</v>
      </c>
      <c r="D9" s="53" t="s">
        <v>45</v>
      </c>
      <c r="E9" s="53" t="s">
        <v>46</v>
      </c>
      <c r="F9" s="53" t="s">
        <v>47</v>
      </c>
      <c r="G9" s="53" t="s">
        <v>48</v>
      </c>
      <c r="H9" s="53" t="s">
        <v>49</v>
      </c>
      <c r="I9" s="53" t="s">
        <v>50</v>
      </c>
    </row>
    <row r="10" spans="1:9" ht="15.75">
      <c r="A10" s="96" t="s">
        <v>15</v>
      </c>
      <c r="B10" s="97"/>
      <c r="C10" s="99">
        <v>187980</v>
      </c>
      <c r="D10" s="99">
        <v>218690</v>
      </c>
      <c r="E10" s="99">
        <v>257005</v>
      </c>
      <c r="F10" s="99">
        <v>230781</v>
      </c>
      <c r="G10" s="99">
        <v>231200</v>
      </c>
      <c r="H10" s="99">
        <v>232000</v>
      </c>
      <c r="I10" s="99">
        <v>1100000</v>
      </c>
    </row>
    <row r="11" spans="1:9" ht="15.75">
      <c r="A11" s="96" t="s">
        <v>16</v>
      </c>
      <c r="B11" s="97"/>
      <c r="C11" s="99">
        <v>3004</v>
      </c>
      <c r="D11" s="99"/>
      <c r="E11" s="99"/>
      <c r="F11" s="99"/>
      <c r="G11" s="99"/>
      <c r="H11" s="99"/>
      <c r="I11" s="99"/>
    </row>
    <row r="12" spans="1:9" ht="15.75">
      <c r="A12" s="96" t="s">
        <v>3</v>
      </c>
      <c r="B12" s="97"/>
      <c r="C12" s="99">
        <v>665</v>
      </c>
      <c r="D12" s="99">
        <v>848</v>
      </c>
      <c r="E12" s="99">
        <v>1021</v>
      </c>
      <c r="F12" s="99">
        <v>1226</v>
      </c>
      <c r="G12" s="99">
        <v>1800</v>
      </c>
      <c r="H12" s="99">
        <v>1000</v>
      </c>
      <c r="I12" s="99">
        <v>3750</v>
      </c>
    </row>
    <row r="13" spans="1:9" ht="15.75">
      <c r="A13" s="96" t="s">
        <v>17</v>
      </c>
      <c r="B13" s="97"/>
      <c r="C13" s="99">
        <v>88892</v>
      </c>
      <c r="D13" s="99">
        <v>62262</v>
      </c>
      <c r="E13" s="99">
        <v>63789</v>
      </c>
      <c r="F13" s="99">
        <v>75092</v>
      </c>
      <c r="G13" s="99">
        <v>50308</v>
      </c>
      <c r="H13" s="99">
        <v>51000</v>
      </c>
      <c r="I13" s="99">
        <v>255000</v>
      </c>
    </row>
    <row r="14" spans="1:9" ht="15.75">
      <c r="A14" s="96" t="s">
        <v>18</v>
      </c>
      <c r="B14" s="97"/>
      <c r="C14" s="99">
        <v>9996</v>
      </c>
      <c r="D14" s="99"/>
      <c r="E14" s="99"/>
      <c r="F14" s="99">
        <v>294</v>
      </c>
      <c r="G14" s="99"/>
      <c r="H14" s="99"/>
      <c r="I14" s="99"/>
    </row>
    <row r="15" spans="1:9" ht="15">
      <c r="A15" s="100" t="s">
        <v>4</v>
      </c>
      <c r="B15" s="97"/>
      <c r="C15" s="53">
        <f aca="true" t="shared" si="0" ref="C15:I15">SUM(C10:C14)</f>
        <v>290537</v>
      </c>
      <c r="D15" s="53">
        <f t="shared" si="0"/>
        <v>281800</v>
      </c>
      <c r="E15" s="53">
        <f t="shared" si="0"/>
        <v>321815</v>
      </c>
      <c r="F15" s="53">
        <f t="shared" si="0"/>
        <v>307393</v>
      </c>
      <c r="G15" s="53">
        <f t="shared" si="0"/>
        <v>283308</v>
      </c>
      <c r="H15" s="53">
        <f t="shared" si="0"/>
        <v>284000</v>
      </c>
      <c r="I15" s="53">
        <f t="shared" si="0"/>
        <v>1358750</v>
      </c>
    </row>
    <row r="16" spans="1:9" ht="15">
      <c r="A16" s="643" t="s">
        <v>51</v>
      </c>
      <c r="B16" s="643"/>
      <c r="C16" s="101">
        <v>145268</v>
      </c>
      <c r="D16" s="101">
        <v>140900</v>
      </c>
      <c r="E16" s="101">
        <v>160907</v>
      </c>
      <c r="F16" s="101">
        <v>153696</v>
      </c>
      <c r="G16" s="101">
        <v>141654</v>
      </c>
      <c r="H16" s="101">
        <v>142000</v>
      </c>
      <c r="I16" s="101">
        <v>679375</v>
      </c>
    </row>
    <row r="17" spans="1:9" ht="15.75">
      <c r="A17" s="98"/>
      <c r="B17" s="98"/>
      <c r="C17" s="49"/>
      <c r="D17" s="49"/>
      <c r="E17" s="49"/>
      <c r="F17" s="49"/>
      <c r="G17" s="49"/>
      <c r="H17" s="49"/>
      <c r="I17" s="49"/>
    </row>
    <row r="18" spans="1:9" ht="16.5">
      <c r="A18" s="54"/>
      <c r="B18" s="14"/>
      <c r="C18" s="14"/>
      <c r="D18" s="14"/>
      <c r="E18" s="14"/>
      <c r="F18" s="14"/>
      <c r="G18" s="14"/>
      <c r="H18" s="14"/>
      <c r="I18" s="14"/>
    </row>
    <row r="19" spans="1:10" ht="30">
      <c r="A19" s="10" t="s">
        <v>52</v>
      </c>
      <c r="B19" s="55" t="s">
        <v>53</v>
      </c>
      <c r="C19" s="53" t="s">
        <v>44</v>
      </c>
      <c r="D19" s="53" t="s">
        <v>45</v>
      </c>
      <c r="E19" s="53" t="s">
        <v>46</v>
      </c>
      <c r="F19" s="53" t="s">
        <v>47</v>
      </c>
      <c r="G19" s="53" t="s">
        <v>48</v>
      </c>
      <c r="H19" s="53" t="s">
        <v>49</v>
      </c>
      <c r="I19" s="53" t="s">
        <v>50</v>
      </c>
      <c r="J19" s="258" t="s">
        <v>398</v>
      </c>
    </row>
    <row r="20" spans="1:10" ht="15.75">
      <c r="A20" s="84" t="s">
        <v>77</v>
      </c>
      <c r="B20" s="99"/>
      <c r="C20" s="13"/>
      <c r="D20" s="13"/>
      <c r="E20" s="13"/>
      <c r="F20" s="13"/>
      <c r="G20" s="13"/>
      <c r="H20" s="13"/>
      <c r="I20" s="13"/>
      <c r="J20" s="263"/>
    </row>
    <row r="21" spans="1:10" ht="15.75">
      <c r="A21" s="101" t="s">
        <v>399</v>
      </c>
      <c r="B21" s="13" t="s">
        <v>44</v>
      </c>
      <c r="C21" s="13">
        <v>0</v>
      </c>
      <c r="D21" s="13">
        <v>0</v>
      </c>
      <c r="E21" s="264">
        <v>468</v>
      </c>
      <c r="F21" s="480">
        <v>5741</v>
      </c>
      <c r="G21" s="480">
        <v>5640</v>
      </c>
      <c r="H21" s="480">
        <v>5435</v>
      </c>
      <c r="I21" s="13">
        <v>25036</v>
      </c>
      <c r="J21" s="263">
        <f>SUM(C21:I21)</f>
        <v>42320</v>
      </c>
    </row>
    <row r="22" spans="1:10" ht="15.75">
      <c r="A22" s="13" t="s">
        <v>882</v>
      </c>
      <c r="B22" s="13"/>
      <c r="C22" s="13"/>
      <c r="D22" s="13"/>
      <c r="E22" s="13"/>
      <c r="F22" s="13"/>
      <c r="G22" s="13"/>
      <c r="H22" s="13"/>
      <c r="I22" s="13"/>
      <c r="J22" s="263"/>
    </row>
    <row r="23" spans="1:10" ht="15.75">
      <c r="A23" s="13"/>
      <c r="B23" s="13"/>
      <c r="C23" s="13"/>
      <c r="D23" s="13"/>
      <c r="E23" s="13"/>
      <c r="F23" s="13"/>
      <c r="G23" s="13"/>
      <c r="H23" s="13"/>
      <c r="I23" s="13"/>
      <c r="J23" s="263"/>
    </row>
    <row r="24" spans="1:10" ht="15.75">
      <c r="A24" s="13"/>
      <c r="B24" s="13"/>
      <c r="C24" s="13"/>
      <c r="D24" s="13"/>
      <c r="E24" s="13"/>
      <c r="F24" s="13"/>
      <c r="G24" s="13"/>
      <c r="H24" s="13"/>
      <c r="I24" s="13"/>
      <c r="J24" s="263"/>
    </row>
    <row r="25" spans="1:10" ht="15.75">
      <c r="A25" s="13"/>
      <c r="B25" s="13"/>
      <c r="C25" s="13"/>
      <c r="D25" s="13"/>
      <c r="E25" s="13"/>
      <c r="F25" s="13"/>
      <c r="G25" s="13"/>
      <c r="H25" s="13"/>
      <c r="I25" s="13"/>
      <c r="J25" s="263"/>
    </row>
    <row r="26" spans="1:10" ht="15.75">
      <c r="A26" s="13"/>
      <c r="B26" s="13"/>
      <c r="C26" s="13"/>
      <c r="D26" s="13"/>
      <c r="E26" s="13"/>
      <c r="F26" s="13"/>
      <c r="G26" s="13"/>
      <c r="H26" s="13"/>
      <c r="I26" s="13"/>
      <c r="J26" s="263"/>
    </row>
    <row r="27" spans="1:10" ht="15.75">
      <c r="A27" s="84" t="s">
        <v>83</v>
      </c>
      <c r="B27" s="13"/>
      <c r="C27" s="13"/>
      <c r="D27" s="13"/>
      <c r="E27" s="13"/>
      <c r="F27" s="13"/>
      <c r="G27" s="13"/>
      <c r="H27" s="13"/>
      <c r="I27" s="13"/>
      <c r="J27" s="263"/>
    </row>
    <row r="28" spans="1:10" ht="15.75">
      <c r="A28" s="13"/>
      <c r="B28" s="13"/>
      <c r="C28" s="13"/>
      <c r="D28" s="13"/>
      <c r="E28" s="13"/>
      <c r="F28" s="13"/>
      <c r="G28" s="13"/>
      <c r="H28" s="13"/>
      <c r="I28" s="13"/>
      <c r="J28" s="263"/>
    </row>
    <row r="29" spans="1:10" ht="15.75">
      <c r="A29" s="13"/>
      <c r="B29" s="13"/>
      <c r="C29" s="13"/>
      <c r="D29" s="13"/>
      <c r="E29" s="13"/>
      <c r="F29" s="13"/>
      <c r="G29" s="13"/>
      <c r="H29" s="13"/>
      <c r="I29" s="13"/>
      <c r="J29" s="263"/>
    </row>
    <row r="30" spans="1:10" ht="15.75">
      <c r="A30" s="13"/>
      <c r="B30" s="13"/>
      <c r="C30" s="13"/>
      <c r="D30" s="13"/>
      <c r="E30" s="13"/>
      <c r="F30" s="13"/>
      <c r="G30" s="13"/>
      <c r="H30" s="13"/>
      <c r="I30" s="13"/>
      <c r="J30" s="263"/>
    </row>
    <row r="31" spans="1:10" ht="15.75">
      <c r="A31" s="13"/>
      <c r="B31" s="13"/>
      <c r="C31" s="13"/>
      <c r="D31" s="13"/>
      <c r="E31" s="13"/>
      <c r="F31" s="13"/>
      <c r="G31" s="13"/>
      <c r="H31" s="13"/>
      <c r="I31" s="13"/>
      <c r="J31" s="263"/>
    </row>
    <row r="32" spans="1:10" ht="16.5">
      <c r="A32" s="82" t="s">
        <v>10</v>
      </c>
      <c r="B32" s="83"/>
      <c r="C32" s="83">
        <v>0</v>
      </c>
      <c r="D32" s="83">
        <f aca="true" t="shared" si="1" ref="D32:I32">SUM(D21:D31)</f>
        <v>0</v>
      </c>
      <c r="E32" s="83">
        <f t="shared" si="1"/>
        <v>468</v>
      </c>
      <c r="F32" s="83">
        <f t="shared" si="1"/>
        <v>5741</v>
      </c>
      <c r="G32" s="83">
        <f t="shared" si="1"/>
        <v>5640</v>
      </c>
      <c r="H32" s="83">
        <f t="shared" si="1"/>
        <v>5435</v>
      </c>
      <c r="I32" s="83">
        <f t="shared" si="1"/>
        <v>25036</v>
      </c>
      <c r="J32" s="83">
        <f>SUM(D32:I32)</f>
        <v>42320</v>
      </c>
    </row>
    <row r="33" spans="1:9" ht="15.75">
      <c r="A33" s="14"/>
      <c r="B33" s="14"/>
      <c r="C33" s="14"/>
      <c r="D33" s="14"/>
      <c r="E33" s="14"/>
      <c r="F33" s="14"/>
      <c r="G33" s="14"/>
      <c r="H33" s="14"/>
      <c r="I33" s="14"/>
    </row>
    <row r="34" spans="1:9" ht="15.75">
      <c r="A34" s="14"/>
      <c r="B34" s="14"/>
      <c r="C34" s="14"/>
      <c r="D34" s="14"/>
      <c r="E34" s="14"/>
      <c r="F34" s="14"/>
      <c r="G34" s="14"/>
      <c r="H34" s="14"/>
      <c r="I34" s="14"/>
    </row>
    <row r="35" spans="1:9" ht="15.75">
      <c r="A35" s="14"/>
      <c r="B35" s="14"/>
      <c r="C35" s="14"/>
      <c r="D35" s="14"/>
      <c r="E35" s="14"/>
      <c r="F35" s="14"/>
      <c r="G35" s="14"/>
      <c r="H35" s="14"/>
      <c r="I35" s="14"/>
    </row>
  </sheetData>
  <sheetProtection/>
  <mergeCells count="6">
    <mergeCell ref="A6:I6"/>
    <mergeCell ref="A9:B9"/>
    <mergeCell ref="A16:B16"/>
    <mergeCell ref="A1:I1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B1">
      <selection activeCell="A2" sqref="A2:M22"/>
    </sheetView>
  </sheetViews>
  <sheetFormatPr defaultColWidth="9.140625" defaultRowHeight="15"/>
  <cols>
    <col min="1" max="1" width="52.00390625" style="0" customWidth="1"/>
    <col min="2" max="2" width="15.421875" style="0" customWidth="1"/>
    <col min="3" max="3" width="11.57421875" style="0" customWidth="1"/>
    <col min="4" max="4" width="10.421875" style="0" customWidth="1"/>
    <col min="5" max="5" width="11.8515625" style="0" customWidth="1"/>
    <col min="6" max="6" width="12.57421875" style="0" customWidth="1"/>
    <col min="7" max="7" width="13.7109375" style="0" customWidth="1"/>
    <col min="8" max="8" width="22.7109375" style="0" customWidth="1"/>
    <col min="9" max="9" width="10.00390625" style="0" customWidth="1"/>
    <col min="10" max="10" width="9.57421875" style="0" customWidth="1"/>
    <col min="11" max="11" width="8.140625" style="0" customWidth="1"/>
    <col min="12" max="12" width="16.8515625" style="0" customWidth="1"/>
  </cols>
  <sheetData>
    <row r="1" spans="1:8" ht="15">
      <c r="A1" s="644"/>
      <c r="B1" s="634"/>
      <c r="C1" s="634"/>
      <c r="D1" s="634"/>
      <c r="E1" s="634"/>
      <c r="F1" s="634"/>
      <c r="G1" s="634"/>
      <c r="H1" s="634"/>
    </row>
    <row r="3" spans="1:8" ht="15" customHeight="1">
      <c r="A3" s="611" t="s">
        <v>989</v>
      </c>
      <c r="B3" s="609"/>
      <c r="C3" s="609"/>
      <c r="D3" s="609"/>
      <c r="E3" s="609"/>
      <c r="F3" s="609"/>
      <c r="G3" s="609"/>
      <c r="H3" s="609"/>
    </row>
    <row r="4" spans="1:8" ht="27.75" customHeight="1">
      <c r="A4" s="611" t="s">
        <v>400</v>
      </c>
      <c r="B4" s="634"/>
      <c r="C4" s="634"/>
      <c r="D4" s="634"/>
      <c r="E4" s="634"/>
      <c r="F4" s="634"/>
      <c r="G4" s="634"/>
      <c r="H4" s="634"/>
    </row>
    <row r="6" ht="15">
      <c r="G6" s="423" t="s">
        <v>780</v>
      </c>
    </row>
    <row r="7" spans="1:13" ht="90">
      <c r="A7" s="9" t="s">
        <v>9</v>
      </c>
      <c r="B7" s="93" t="s">
        <v>78</v>
      </c>
      <c r="C7" s="93" t="s">
        <v>79</v>
      </c>
      <c r="D7" s="93" t="s">
        <v>80</v>
      </c>
      <c r="E7" s="93" t="s">
        <v>81</v>
      </c>
      <c r="F7" s="93" t="s">
        <v>854</v>
      </c>
      <c r="G7" s="93" t="s">
        <v>74</v>
      </c>
      <c r="H7" s="94" t="s">
        <v>888</v>
      </c>
      <c r="I7" s="490" t="s">
        <v>883</v>
      </c>
      <c r="J7" s="490" t="s">
        <v>886</v>
      </c>
      <c r="K7" s="490" t="s">
        <v>887</v>
      </c>
      <c r="L7" s="490" t="s">
        <v>889</v>
      </c>
      <c r="M7" s="263"/>
    </row>
    <row r="8" spans="1:13" ht="15">
      <c r="A8" s="78" t="s">
        <v>66</v>
      </c>
      <c r="B8" s="90">
        <v>531</v>
      </c>
      <c r="C8" s="90">
        <v>217</v>
      </c>
      <c r="D8" s="90">
        <v>34</v>
      </c>
      <c r="E8" s="90">
        <v>1114</v>
      </c>
      <c r="F8" s="90">
        <v>179</v>
      </c>
      <c r="G8" s="328">
        <v>168699</v>
      </c>
      <c r="H8" s="90">
        <f aca="true" t="shared" si="0" ref="H8:H22">SUM(B8:G8)</f>
        <v>170774</v>
      </c>
      <c r="I8" s="263"/>
      <c r="J8" s="263"/>
      <c r="K8" s="263"/>
      <c r="L8" s="263"/>
      <c r="M8" s="263"/>
    </row>
    <row r="9" spans="1:13" ht="45">
      <c r="A9" s="79" t="s">
        <v>67</v>
      </c>
      <c r="B9" s="262">
        <v>512</v>
      </c>
      <c r="C9" s="262">
        <v>41</v>
      </c>
      <c r="D9" s="262">
        <v>34</v>
      </c>
      <c r="E9" s="262">
        <v>938</v>
      </c>
      <c r="F9" s="279">
        <v>169</v>
      </c>
      <c r="G9" s="270">
        <v>168220</v>
      </c>
      <c r="H9" s="279">
        <f t="shared" si="0"/>
        <v>169914</v>
      </c>
      <c r="I9" s="263"/>
      <c r="J9" s="263"/>
      <c r="K9" s="263"/>
      <c r="L9" s="263"/>
      <c r="M9" s="263"/>
    </row>
    <row r="10" spans="1:13" ht="15">
      <c r="A10" s="79" t="s">
        <v>68</v>
      </c>
      <c r="B10" s="262"/>
      <c r="C10" s="262"/>
      <c r="D10" s="262"/>
      <c r="E10" s="262"/>
      <c r="F10" s="279"/>
      <c r="G10" s="270"/>
      <c r="H10" s="279">
        <f t="shared" si="0"/>
        <v>0</v>
      </c>
      <c r="I10" s="263"/>
      <c r="J10" s="263"/>
      <c r="K10" s="263"/>
      <c r="L10" s="263"/>
      <c r="M10" s="263"/>
    </row>
    <row r="11" spans="1:13" ht="15">
      <c r="A11" s="79" t="s">
        <v>69</v>
      </c>
      <c r="B11" s="262">
        <v>19</v>
      </c>
      <c r="C11" s="262">
        <v>176</v>
      </c>
      <c r="D11" s="262">
        <v>0</v>
      </c>
      <c r="E11" s="262">
        <v>176</v>
      </c>
      <c r="F11" s="279">
        <v>10</v>
      </c>
      <c r="G11" s="270">
        <v>479</v>
      </c>
      <c r="H11" s="279">
        <f t="shared" si="0"/>
        <v>860</v>
      </c>
      <c r="I11" s="263"/>
      <c r="J11" s="263"/>
      <c r="K11" s="263"/>
      <c r="L11" s="263"/>
      <c r="M11" s="263"/>
    </row>
    <row r="12" spans="1:13" ht="15">
      <c r="A12" s="79" t="s">
        <v>70</v>
      </c>
      <c r="B12" s="262"/>
      <c r="C12" s="262"/>
      <c r="D12" s="262"/>
      <c r="E12" s="262"/>
      <c r="F12" s="279"/>
      <c r="G12" s="270"/>
      <c r="H12" s="279">
        <f t="shared" si="0"/>
        <v>0</v>
      </c>
      <c r="I12" s="263"/>
      <c r="J12" s="263"/>
      <c r="K12" s="263"/>
      <c r="L12" s="263"/>
      <c r="M12" s="263"/>
    </row>
    <row r="13" spans="1:13" ht="15">
      <c r="A13" s="78" t="s">
        <v>94</v>
      </c>
      <c r="B13" s="280">
        <f aca="true" t="shared" si="1" ref="B13:G13">SUM(B9:B12)</f>
        <v>531</v>
      </c>
      <c r="C13" s="280">
        <f t="shared" si="1"/>
        <v>217</v>
      </c>
      <c r="D13" s="280">
        <f t="shared" si="1"/>
        <v>34</v>
      </c>
      <c r="E13" s="280">
        <f t="shared" si="1"/>
        <v>1114</v>
      </c>
      <c r="F13" s="90">
        <f t="shared" si="1"/>
        <v>179</v>
      </c>
      <c r="G13" s="328">
        <f t="shared" si="1"/>
        <v>168699</v>
      </c>
      <c r="H13" s="90">
        <f t="shared" si="0"/>
        <v>170774</v>
      </c>
      <c r="I13" s="263"/>
      <c r="J13" s="263"/>
      <c r="K13" s="263"/>
      <c r="L13" s="263"/>
      <c r="M13" s="263"/>
    </row>
    <row r="14" spans="1:13" ht="15">
      <c r="A14" s="78" t="s">
        <v>71</v>
      </c>
      <c r="B14" s="280">
        <v>61988</v>
      </c>
      <c r="C14" s="280">
        <v>107884</v>
      </c>
      <c r="D14" s="280">
        <v>24558</v>
      </c>
      <c r="E14" s="280">
        <v>46105</v>
      </c>
      <c r="F14" s="90">
        <v>106256</v>
      </c>
      <c r="G14" s="328">
        <v>750361</v>
      </c>
      <c r="H14" s="90">
        <f t="shared" si="0"/>
        <v>1097152</v>
      </c>
      <c r="I14" s="491">
        <v>-267213</v>
      </c>
      <c r="J14" s="491">
        <f>SUM(H14:I14)</f>
        <v>829939</v>
      </c>
      <c r="K14" s="491">
        <v>165033</v>
      </c>
      <c r="L14" s="491">
        <f>SUM(J14:K14)</f>
        <v>994972</v>
      </c>
      <c r="M14" s="491" t="s">
        <v>884</v>
      </c>
    </row>
    <row r="15" spans="1:13" ht="15">
      <c r="A15" s="78" t="s">
        <v>72</v>
      </c>
      <c r="B15" s="280">
        <v>-62256</v>
      </c>
      <c r="C15" s="280">
        <v>-108048</v>
      </c>
      <c r="D15" s="280">
        <v>-24482</v>
      </c>
      <c r="E15" s="280">
        <v>-46869</v>
      </c>
      <c r="F15" s="90">
        <v>-104612</v>
      </c>
      <c r="G15" s="328">
        <v>-818479</v>
      </c>
      <c r="H15" s="90">
        <f t="shared" si="0"/>
        <v>-1164746</v>
      </c>
      <c r="I15" s="491">
        <v>267213</v>
      </c>
      <c r="J15" s="491">
        <f>SUM(H15:I15)</f>
        <v>-897533</v>
      </c>
      <c r="K15" s="491"/>
      <c r="L15" s="491">
        <f>SUM(J15:K15)</f>
        <v>-897533</v>
      </c>
      <c r="M15" s="491" t="s">
        <v>885</v>
      </c>
    </row>
    <row r="16" spans="1:13" ht="25.5">
      <c r="A16" s="78" t="s">
        <v>632</v>
      </c>
      <c r="B16" s="280">
        <v>-76</v>
      </c>
      <c r="C16" s="280">
        <v>59</v>
      </c>
      <c r="D16" s="280">
        <v>-85</v>
      </c>
      <c r="E16" s="280">
        <v>17</v>
      </c>
      <c r="F16" s="90">
        <v>-25</v>
      </c>
      <c r="G16" s="328">
        <v>252</v>
      </c>
      <c r="H16" s="282">
        <f>SUM(B16:G16)</f>
        <v>142</v>
      </c>
      <c r="I16" s="263"/>
      <c r="J16" s="263"/>
      <c r="K16" s="263"/>
      <c r="L16" s="263"/>
      <c r="M16" s="263"/>
    </row>
    <row r="17" spans="1:13" ht="15">
      <c r="A17" s="78" t="s">
        <v>73</v>
      </c>
      <c r="B17" s="90">
        <f aca="true" t="shared" si="2" ref="B17:G17">SUM(B13:B16)</f>
        <v>187</v>
      </c>
      <c r="C17" s="90">
        <f t="shared" si="2"/>
        <v>112</v>
      </c>
      <c r="D17" s="90">
        <f t="shared" si="2"/>
        <v>25</v>
      </c>
      <c r="E17" s="90">
        <f t="shared" si="2"/>
        <v>367</v>
      </c>
      <c r="F17" s="90">
        <f t="shared" si="2"/>
        <v>1798</v>
      </c>
      <c r="G17" s="328">
        <f t="shared" si="2"/>
        <v>100833</v>
      </c>
      <c r="H17" s="90">
        <f t="shared" si="0"/>
        <v>103322</v>
      </c>
      <c r="I17" s="263"/>
      <c r="J17" s="263"/>
      <c r="K17" s="263"/>
      <c r="L17" s="263"/>
      <c r="M17" s="263"/>
    </row>
    <row r="18" spans="1:13" ht="45">
      <c r="A18" s="79" t="s">
        <v>67</v>
      </c>
      <c r="B18" s="262">
        <v>185</v>
      </c>
      <c r="C18" s="262">
        <v>28</v>
      </c>
      <c r="D18" s="262">
        <v>25</v>
      </c>
      <c r="E18" s="262">
        <v>343</v>
      </c>
      <c r="F18" s="279">
        <v>1795</v>
      </c>
      <c r="G18" s="270">
        <v>100451</v>
      </c>
      <c r="H18" s="279">
        <f t="shared" si="0"/>
        <v>102827</v>
      </c>
      <c r="I18" s="263"/>
      <c r="J18" s="263"/>
      <c r="K18" s="263"/>
      <c r="L18" s="263"/>
      <c r="M18" s="263"/>
    </row>
    <row r="19" spans="1:13" ht="15">
      <c r="A19" s="79" t="s">
        <v>68</v>
      </c>
      <c r="B19" s="262"/>
      <c r="C19" s="262"/>
      <c r="D19" s="262"/>
      <c r="E19" s="262"/>
      <c r="F19" s="279"/>
      <c r="G19" s="270"/>
      <c r="H19" s="279">
        <f t="shared" si="0"/>
        <v>0</v>
      </c>
      <c r="I19" s="263"/>
      <c r="J19" s="263"/>
      <c r="K19" s="263"/>
      <c r="L19" s="263"/>
      <c r="M19" s="263"/>
    </row>
    <row r="20" spans="1:13" ht="15">
      <c r="A20" s="79" t="s">
        <v>69</v>
      </c>
      <c r="B20" s="262">
        <v>2</v>
      </c>
      <c r="C20" s="262">
        <v>84</v>
      </c>
      <c r="D20" s="262">
        <v>0</v>
      </c>
      <c r="E20" s="262">
        <v>24</v>
      </c>
      <c r="F20" s="279">
        <v>3</v>
      </c>
      <c r="G20" s="270">
        <v>382</v>
      </c>
      <c r="H20" s="279">
        <f t="shared" si="0"/>
        <v>495</v>
      </c>
      <c r="I20" s="263"/>
      <c r="J20" s="263"/>
      <c r="K20" s="263"/>
      <c r="L20" s="263"/>
      <c r="M20" s="263"/>
    </row>
    <row r="21" spans="1:13" ht="15">
      <c r="A21" s="79" t="s">
        <v>70</v>
      </c>
      <c r="B21" s="262"/>
      <c r="C21" s="262"/>
      <c r="D21" s="262"/>
      <c r="E21" s="262"/>
      <c r="F21" s="279"/>
      <c r="G21" s="270"/>
      <c r="H21" s="279">
        <f t="shared" si="0"/>
        <v>0</v>
      </c>
      <c r="I21" s="263"/>
      <c r="J21" s="263"/>
      <c r="K21" s="263"/>
      <c r="L21" s="263"/>
      <c r="M21" s="263"/>
    </row>
    <row r="22" spans="1:13" ht="15">
      <c r="A22" s="87" t="s">
        <v>95</v>
      </c>
      <c r="B22" s="281">
        <f aca="true" t="shared" si="3" ref="B22:G22">SUM(B18:B21)</f>
        <v>187</v>
      </c>
      <c r="C22" s="281">
        <f t="shared" si="3"/>
        <v>112</v>
      </c>
      <c r="D22" s="281">
        <f t="shared" si="3"/>
        <v>25</v>
      </c>
      <c r="E22" s="281">
        <f t="shared" si="3"/>
        <v>367</v>
      </c>
      <c r="F22" s="91">
        <f t="shared" si="3"/>
        <v>1798</v>
      </c>
      <c r="G22" s="329">
        <f t="shared" si="3"/>
        <v>100833</v>
      </c>
      <c r="H22" s="91">
        <f t="shared" si="0"/>
        <v>103322</v>
      </c>
      <c r="I22" s="263"/>
      <c r="J22" s="263"/>
      <c r="K22" s="263"/>
      <c r="L22" s="263"/>
      <c r="M22" s="263"/>
    </row>
    <row r="24" spans="7:8" ht="15">
      <c r="G24" s="260"/>
      <c r="H24" s="261"/>
    </row>
    <row r="25" spans="7:8" ht="15">
      <c r="G25" s="260"/>
      <c r="H25" s="261"/>
    </row>
    <row r="28" ht="15">
      <c r="G28" s="260"/>
    </row>
    <row r="29" ht="15">
      <c r="G29" s="260"/>
    </row>
  </sheetData>
  <sheetProtection/>
  <mergeCells count="3">
    <mergeCell ref="A1:H1"/>
    <mergeCell ref="A3:H3"/>
    <mergeCell ref="A4:H4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40" sqref="B40"/>
    </sheetView>
  </sheetViews>
  <sheetFormatPr defaultColWidth="9.140625" defaultRowHeight="15"/>
  <cols>
    <col min="1" max="1" width="8.140625" style="190" customWidth="1"/>
    <col min="2" max="2" width="82.00390625" style="190" customWidth="1"/>
    <col min="3" max="3" width="19.140625" style="190" customWidth="1"/>
    <col min="4" max="16384" width="9.140625" style="190" customWidth="1"/>
  </cols>
  <sheetData>
    <row r="3" spans="1:3" ht="15.75">
      <c r="A3" s="648" t="s">
        <v>987</v>
      </c>
      <c r="B3" s="648"/>
      <c r="C3" s="648"/>
    </row>
    <row r="5" ht="12.75">
      <c r="C5" s="424" t="s">
        <v>975</v>
      </c>
    </row>
    <row r="6" spans="1:3" ht="12.75">
      <c r="A6" s="646" t="s">
        <v>974</v>
      </c>
      <c r="B6" s="647"/>
      <c r="C6" s="647"/>
    </row>
    <row r="7" spans="1:3" ht="15">
      <c r="A7" s="191" t="s">
        <v>184</v>
      </c>
      <c r="B7" s="191" t="s">
        <v>109</v>
      </c>
      <c r="C7" s="191" t="s">
        <v>755</v>
      </c>
    </row>
    <row r="8" spans="1:3" ht="15">
      <c r="A8" s="191">
        <v>1</v>
      </c>
      <c r="B8" s="191">
        <v>2</v>
      </c>
      <c r="C8" s="191">
        <v>3</v>
      </c>
    </row>
    <row r="9" spans="1:3" ht="12.75">
      <c r="A9" s="192" t="s">
        <v>149</v>
      </c>
      <c r="B9" s="193" t="s">
        <v>756</v>
      </c>
      <c r="C9" s="194">
        <v>741647</v>
      </c>
    </row>
    <row r="10" spans="1:3" ht="12.75">
      <c r="A10" s="192" t="s">
        <v>152</v>
      </c>
      <c r="B10" s="193" t="s">
        <v>757</v>
      </c>
      <c r="C10" s="194">
        <v>-536788</v>
      </c>
    </row>
    <row r="11" spans="1:3" ht="12.75">
      <c r="A11" s="195" t="s">
        <v>155</v>
      </c>
      <c r="B11" s="196" t="s">
        <v>758</v>
      </c>
      <c r="C11" s="197">
        <f>SUM(C9:C10)</f>
        <v>204859</v>
      </c>
    </row>
    <row r="12" spans="1:3" ht="12.75">
      <c r="A12" s="192" t="s">
        <v>158</v>
      </c>
      <c r="B12" s="193" t="s">
        <v>759</v>
      </c>
      <c r="C12" s="194">
        <v>171015</v>
      </c>
    </row>
    <row r="13" spans="1:3" ht="12.75">
      <c r="A13" s="192" t="s">
        <v>161</v>
      </c>
      <c r="B13" s="193" t="s">
        <v>760</v>
      </c>
      <c r="C13" s="194">
        <v>-281691</v>
      </c>
    </row>
    <row r="14" spans="1:3" ht="12.75">
      <c r="A14" s="195" t="s">
        <v>164</v>
      </c>
      <c r="B14" s="196" t="s">
        <v>761</v>
      </c>
      <c r="C14" s="197">
        <f>SUM(C12:C13)</f>
        <v>-110676</v>
      </c>
    </row>
    <row r="15" spans="1:3" ht="12.75">
      <c r="A15" s="195" t="s">
        <v>167</v>
      </c>
      <c r="B15" s="196" t="s">
        <v>762</v>
      </c>
      <c r="C15" s="197">
        <v>94183</v>
      </c>
    </row>
    <row r="16" spans="1:3" ht="12.75">
      <c r="A16" s="192" t="s">
        <v>185</v>
      </c>
      <c r="B16" s="193" t="s">
        <v>763</v>
      </c>
      <c r="C16" s="194">
        <v>0</v>
      </c>
    </row>
    <row r="17" spans="1:3" ht="12.75">
      <c r="A17" s="192" t="s">
        <v>186</v>
      </c>
      <c r="B17" s="193" t="s">
        <v>764</v>
      </c>
      <c r="C17" s="194">
        <v>0</v>
      </c>
    </row>
    <row r="18" spans="1:3" ht="12.75">
      <c r="A18" s="195" t="s">
        <v>187</v>
      </c>
      <c r="B18" s="196" t="s">
        <v>765</v>
      </c>
      <c r="C18" s="197">
        <v>0</v>
      </c>
    </row>
    <row r="19" spans="1:3" ht="12.75">
      <c r="A19" s="192" t="s">
        <v>188</v>
      </c>
      <c r="B19" s="193" t="s">
        <v>766</v>
      </c>
      <c r="C19" s="194">
        <v>0</v>
      </c>
    </row>
    <row r="20" spans="1:3" ht="12.75">
      <c r="A20" s="192" t="s">
        <v>189</v>
      </c>
      <c r="B20" s="193" t="s">
        <v>767</v>
      </c>
      <c r="C20" s="194">
        <v>0</v>
      </c>
    </row>
    <row r="21" spans="1:3" ht="12.75">
      <c r="A21" s="195" t="s">
        <v>190</v>
      </c>
      <c r="B21" s="196" t="s">
        <v>768</v>
      </c>
      <c r="C21" s="197">
        <v>0</v>
      </c>
    </row>
    <row r="22" spans="1:3" ht="12.75">
      <c r="A22" s="195" t="s">
        <v>191</v>
      </c>
      <c r="B22" s="196" t="s">
        <v>769</v>
      </c>
      <c r="C22" s="197">
        <v>0</v>
      </c>
    </row>
    <row r="23" spans="1:3" ht="12.75">
      <c r="A23" s="195" t="s">
        <v>192</v>
      </c>
      <c r="B23" s="196" t="s">
        <v>770</v>
      </c>
      <c r="C23" s="197">
        <v>94183</v>
      </c>
    </row>
    <row r="24" spans="1:3" ht="12.75">
      <c r="A24" s="195" t="s">
        <v>193</v>
      </c>
      <c r="B24" s="196" t="s">
        <v>771</v>
      </c>
      <c r="C24" s="197">
        <v>0</v>
      </c>
    </row>
    <row r="25" spans="1:3" ht="12.75">
      <c r="A25" s="195" t="s">
        <v>194</v>
      </c>
      <c r="B25" s="196" t="s">
        <v>772</v>
      </c>
      <c r="C25" s="197">
        <v>94183</v>
      </c>
    </row>
    <row r="26" spans="1:3" ht="12.75">
      <c r="A26" s="195" t="s">
        <v>195</v>
      </c>
      <c r="B26" s="196" t="s">
        <v>773</v>
      </c>
      <c r="C26" s="197">
        <v>0</v>
      </c>
    </row>
    <row r="27" spans="1:3" ht="12.75">
      <c r="A27" s="195" t="s">
        <v>196</v>
      </c>
      <c r="B27" s="196" t="s">
        <v>774</v>
      </c>
      <c r="C27" s="197">
        <v>0</v>
      </c>
    </row>
  </sheetData>
  <sheetProtection/>
  <mergeCells count="2">
    <mergeCell ref="A6:C6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C2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8.140625" style="190" customWidth="1"/>
    <col min="2" max="2" width="82.00390625" style="190" customWidth="1"/>
    <col min="3" max="3" width="19.140625" style="190" customWidth="1"/>
    <col min="4" max="16384" width="9.140625" style="190" customWidth="1"/>
  </cols>
  <sheetData>
    <row r="3" spans="1:3" ht="15.75">
      <c r="A3" s="648" t="s">
        <v>987</v>
      </c>
      <c r="B3" s="648"/>
      <c r="C3" s="648"/>
    </row>
    <row r="5" ht="12.75">
      <c r="C5" s="424" t="s">
        <v>976</v>
      </c>
    </row>
    <row r="6" spans="1:3" ht="12.75">
      <c r="A6" s="646" t="s">
        <v>979</v>
      </c>
      <c r="B6" s="647"/>
      <c r="C6" s="647"/>
    </row>
    <row r="7" spans="1:3" ht="15">
      <c r="A7" s="191" t="s">
        <v>184</v>
      </c>
      <c r="B7" s="191" t="s">
        <v>109</v>
      </c>
      <c r="C7" s="191" t="s">
        <v>755</v>
      </c>
    </row>
    <row r="8" spans="1:3" ht="15">
      <c r="A8" s="191">
        <v>1</v>
      </c>
      <c r="B8" s="191">
        <v>2</v>
      </c>
      <c r="C8" s="191">
        <v>3</v>
      </c>
    </row>
    <row r="9" spans="1:3" ht="12.75">
      <c r="A9" s="192" t="s">
        <v>149</v>
      </c>
      <c r="B9" s="193" t="s">
        <v>756</v>
      </c>
      <c r="C9" s="194">
        <v>2915</v>
      </c>
    </row>
    <row r="10" spans="1:3" ht="12.75">
      <c r="A10" s="192" t="s">
        <v>152</v>
      </c>
      <c r="B10" s="193" t="s">
        <v>757</v>
      </c>
      <c r="C10" s="194">
        <v>-104612</v>
      </c>
    </row>
    <row r="11" spans="1:3" ht="12.75">
      <c r="A11" s="195" t="s">
        <v>155</v>
      </c>
      <c r="B11" s="196" t="s">
        <v>758</v>
      </c>
      <c r="C11" s="197">
        <f>SUM(C9:C10)</f>
        <v>-101697</v>
      </c>
    </row>
    <row r="12" spans="1:3" ht="12.75">
      <c r="A12" s="192" t="s">
        <v>158</v>
      </c>
      <c r="B12" s="193" t="s">
        <v>759</v>
      </c>
      <c r="C12" s="194">
        <v>103694</v>
      </c>
    </row>
    <row r="13" spans="1:3" ht="12.75">
      <c r="A13" s="192" t="s">
        <v>161</v>
      </c>
      <c r="B13" s="193" t="s">
        <v>760</v>
      </c>
      <c r="C13" s="194">
        <v>0</v>
      </c>
    </row>
    <row r="14" spans="1:3" ht="12.75">
      <c r="A14" s="195" t="s">
        <v>164</v>
      </c>
      <c r="B14" s="196" t="s">
        <v>761</v>
      </c>
      <c r="C14" s="197">
        <f>SUM(C12:C13)</f>
        <v>103694</v>
      </c>
    </row>
    <row r="15" spans="1:3" ht="12.75">
      <c r="A15" s="195" t="s">
        <v>167</v>
      </c>
      <c r="B15" s="196" t="s">
        <v>762</v>
      </c>
      <c r="C15" s="197">
        <v>1997</v>
      </c>
    </row>
    <row r="16" spans="1:3" ht="12.75">
      <c r="A16" s="192" t="s">
        <v>185</v>
      </c>
      <c r="B16" s="193" t="s">
        <v>763</v>
      </c>
      <c r="C16" s="194">
        <v>0</v>
      </c>
    </row>
    <row r="17" spans="1:3" ht="12.75">
      <c r="A17" s="192" t="s">
        <v>186</v>
      </c>
      <c r="B17" s="193" t="s">
        <v>764</v>
      </c>
      <c r="C17" s="194">
        <v>0</v>
      </c>
    </row>
    <row r="18" spans="1:3" ht="12.75">
      <c r="A18" s="195" t="s">
        <v>187</v>
      </c>
      <c r="B18" s="196" t="s">
        <v>765</v>
      </c>
      <c r="C18" s="197">
        <v>0</v>
      </c>
    </row>
    <row r="19" spans="1:3" ht="12.75">
      <c r="A19" s="192" t="s">
        <v>188</v>
      </c>
      <c r="B19" s="193" t="s">
        <v>766</v>
      </c>
      <c r="C19" s="194">
        <v>0</v>
      </c>
    </row>
    <row r="20" spans="1:3" ht="12.75">
      <c r="A20" s="192" t="s">
        <v>189</v>
      </c>
      <c r="B20" s="193" t="s">
        <v>767</v>
      </c>
      <c r="C20" s="194">
        <v>0</v>
      </c>
    </row>
    <row r="21" spans="1:3" ht="12.75">
      <c r="A21" s="195" t="s">
        <v>190</v>
      </c>
      <c r="B21" s="196" t="s">
        <v>768</v>
      </c>
      <c r="C21" s="197">
        <v>0</v>
      </c>
    </row>
    <row r="22" spans="1:3" ht="12.75">
      <c r="A22" s="195" t="s">
        <v>191</v>
      </c>
      <c r="B22" s="196" t="s">
        <v>769</v>
      </c>
      <c r="C22" s="197">
        <v>0</v>
      </c>
    </row>
    <row r="23" spans="1:3" ht="12.75">
      <c r="A23" s="195" t="s">
        <v>192</v>
      </c>
      <c r="B23" s="196" t="s">
        <v>770</v>
      </c>
      <c r="C23" s="197">
        <v>1997</v>
      </c>
    </row>
    <row r="24" spans="1:3" ht="12.75">
      <c r="A24" s="195" t="s">
        <v>193</v>
      </c>
      <c r="B24" s="196" t="s">
        <v>771</v>
      </c>
      <c r="C24" s="197">
        <v>0</v>
      </c>
    </row>
    <row r="25" spans="1:3" ht="12.75">
      <c r="A25" s="195" t="s">
        <v>194</v>
      </c>
      <c r="B25" s="196" t="s">
        <v>772</v>
      </c>
      <c r="C25" s="197">
        <v>1997</v>
      </c>
    </row>
    <row r="26" spans="1:3" ht="12.75">
      <c r="A26" s="195" t="s">
        <v>195</v>
      </c>
      <c r="B26" s="196" t="s">
        <v>773</v>
      </c>
      <c r="C26" s="197">
        <v>0</v>
      </c>
    </row>
    <row r="27" spans="1:3" ht="12.75">
      <c r="A27" s="195" t="s">
        <v>196</v>
      </c>
      <c r="B27" s="196" t="s">
        <v>774</v>
      </c>
      <c r="C27" s="197">
        <v>0</v>
      </c>
    </row>
  </sheetData>
  <sheetProtection/>
  <mergeCells count="2">
    <mergeCell ref="A6:C6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8.140625" style="190" customWidth="1"/>
    <col min="2" max="2" width="82.00390625" style="190" customWidth="1"/>
    <col min="3" max="3" width="19.140625" style="190" customWidth="1"/>
    <col min="4" max="16384" width="9.140625" style="190" customWidth="1"/>
  </cols>
  <sheetData>
    <row r="4" spans="1:3" ht="12.75" customHeight="1">
      <c r="A4" s="648" t="s">
        <v>987</v>
      </c>
      <c r="B4" s="648"/>
      <c r="C4" s="648"/>
    </row>
    <row r="6" ht="12.75" customHeight="1">
      <c r="C6" s="424" t="s">
        <v>977</v>
      </c>
    </row>
    <row r="7" spans="1:3" ht="12.75" customHeight="1">
      <c r="A7" s="649" t="s">
        <v>978</v>
      </c>
      <c r="B7" s="650"/>
      <c r="C7" s="651"/>
    </row>
    <row r="8" spans="1:3" ht="15">
      <c r="A8" s="191" t="s">
        <v>184</v>
      </c>
      <c r="B8" s="191" t="s">
        <v>109</v>
      </c>
      <c r="C8" s="191" t="s">
        <v>755</v>
      </c>
    </row>
    <row r="9" spans="1:3" ht="15">
      <c r="A9" s="191">
        <v>1</v>
      </c>
      <c r="B9" s="191">
        <v>2</v>
      </c>
      <c r="C9" s="191">
        <v>3</v>
      </c>
    </row>
    <row r="10" spans="1:3" ht="12.75">
      <c r="A10" s="192" t="s">
        <v>149</v>
      </c>
      <c r="B10" s="193" t="s">
        <v>756</v>
      </c>
      <c r="C10" s="194">
        <v>53092</v>
      </c>
    </row>
    <row r="11" spans="1:3" ht="12.75">
      <c r="A11" s="192" t="s">
        <v>152</v>
      </c>
      <c r="B11" s="193" t="s">
        <v>757</v>
      </c>
      <c r="C11" s="194">
        <v>-62256</v>
      </c>
    </row>
    <row r="12" spans="1:3" ht="12.75">
      <c r="A12" s="195" t="s">
        <v>155</v>
      </c>
      <c r="B12" s="196" t="s">
        <v>758</v>
      </c>
      <c r="C12" s="197">
        <f>SUM(C10:C11)</f>
        <v>-9164</v>
      </c>
    </row>
    <row r="13" spans="1:3" ht="12.75">
      <c r="A13" s="192" t="s">
        <v>158</v>
      </c>
      <c r="B13" s="193" t="s">
        <v>759</v>
      </c>
      <c r="C13" s="194">
        <v>9514</v>
      </c>
    </row>
    <row r="14" spans="1:3" ht="12.75">
      <c r="A14" s="192" t="s">
        <v>161</v>
      </c>
      <c r="B14" s="193" t="s">
        <v>760</v>
      </c>
      <c r="C14" s="194">
        <v>0</v>
      </c>
    </row>
    <row r="15" spans="1:3" ht="12.75">
      <c r="A15" s="195" t="s">
        <v>164</v>
      </c>
      <c r="B15" s="196" t="s">
        <v>761</v>
      </c>
      <c r="C15" s="197">
        <f>SUM(C13:C14)</f>
        <v>9514</v>
      </c>
    </row>
    <row r="16" spans="1:3" ht="12.75">
      <c r="A16" s="195" t="s">
        <v>167</v>
      </c>
      <c r="B16" s="196" t="s">
        <v>762</v>
      </c>
      <c r="C16" s="197">
        <v>350</v>
      </c>
    </row>
    <row r="17" spans="1:3" ht="12.75">
      <c r="A17" s="192" t="s">
        <v>185</v>
      </c>
      <c r="B17" s="193" t="s">
        <v>763</v>
      </c>
      <c r="C17" s="194">
        <v>0</v>
      </c>
    </row>
    <row r="18" spans="1:3" ht="12.75">
      <c r="A18" s="192" t="s">
        <v>186</v>
      </c>
      <c r="B18" s="193" t="s">
        <v>764</v>
      </c>
      <c r="C18" s="194">
        <v>0</v>
      </c>
    </row>
    <row r="19" spans="1:3" ht="12.75">
      <c r="A19" s="195" t="s">
        <v>187</v>
      </c>
      <c r="B19" s="196" t="s">
        <v>765</v>
      </c>
      <c r="C19" s="197">
        <v>0</v>
      </c>
    </row>
    <row r="20" spans="1:3" ht="12.75">
      <c r="A20" s="192" t="s">
        <v>188</v>
      </c>
      <c r="B20" s="193" t="s">
        <v>766</v>
      </c>
      <c r="C20" s="194">
        <v>0</v>
      </c>
    </row>
    <row r="21" spans="1:3" ht="12.75">
      <c r="A21" s="192" t="s">
        <v>189</v>
      </c>
      <c r="B21" s="193" t="s">
        <v>767</v>
      </c>
      <c r="C21" s="194">
        <v>0</v>
      </c>
    </row>
    <row r="22" spans="1:3" ht="12.75">
      <c r="A22" s="195" t="s">
        <v>190</v>
      </c>
      <c r="B22" s="196" t="s">
        <v>768</v>
      </c>
      <c r="C22" s="197">
        <v>0</v>
      </c>
    </row>
    <row r="23" spans="1:3" ht="12.75">
      <c r="A23" s="195" t="s">
        <v>191</v>
      </c>
      <c r="B23" s="196" t="s">
        <v>769</v>
      </c>
      <c r="C23" s="197">
        <v>0</v>
      </c>
    </row>
    <row r="24" spans="1:3" ht="12.75">
      <c r="A24" s="195" t="s">
        <v>192</v>
      </c>
      <c r="B24" s="196" t="s">
        <v>770</v>
      </c>
      <c r="C24" s="197">
        <v>350</v>
      </c>
    </row>
    <row r="25" spans="1:3" ht="12.75">
      <c r="A25" s="195" t="s">
        <v>193</v>
      </c>
      <c r="B25" s="196" t="s">
        <v>771</v>
      </c>
      <c r="C25" s="197">
        <v>0</v>
      </c>
    </row>
    <row r="26" spans="1:3" ht="12.75">
      <c r="A26" s="195" t="s">
        <v>194</v>
      </c>
      <c r="B26" s="196" t="s">
        <v>772</v>
      </c>
      <c r="C26" s="197">
        <v>350</v>
      </c>
    </row>
    <row r="27" spans="1:3" ht="12.75">
      <c r="A27" s="195" t="s">
        <v>195</v>
      </c>
      <c r="B27" s="196" t="s">
        <v>773</v>
      </c>
      <c r="C27" s="197">
        <v>0</v>
      </c>
    </row>
    <row r="28" spans="1:3" ht="12.75">
      <c r="A28" s="195" t="s">
        <v>196</v>
      </c>
      <c r="B28" s="196" t="s">
        <v>774</v>
      </c>
      <c r="C28" s="197">
        <v>0</v>
      </c>
    </row>
  </sheetData>
  <sheetProtection/>
  <mergeCells count="2">
    <mergeCell ref="A7:C7"/>
    <mergeCell ref="A4:C4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100">
      <selection activeCell="D13" sqref="D13"/>
    </sheetView>
  </sheetViews>
  <sheetFormatPr defaultColWidth="9.140625" defaultRowHeight="15"/>
  <cols>
    <col min="1" max="1" width="92.00390625" style="358" customWidth="1"/>
    <col min="2" max="2" width="9.140625" style="358" customWidth="1"/>
    <col min="3" max="3" width="14.421875" style="358" customWidth="1"/>
    <col min="4" max="4" width="14.00390625" style="358" customWidth="1"/>
    <col min="5" max="6" width="10.421875" style="358" customWidth="1"/>
    <col min="7" max="7" width="13.7109375" style="358" customWidth="1"/>
    <col min="8" max="16384" width="9.140625" style="358" customWidth="1"/>
  </cols>
  <sheetData>
    <row r="1" spans="1:8" ht="20.25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7" ht="19.5" customHeight="1">
      <c r="A2" s="612" t="s">
        <v>119</v>
      </c>
      <c r="B2" s="613"/>
      <c r="C2" s="613"/>
      <c r="D2" s="613"/>
      <c r="E2" s="613"/>
      <c r="F2" s="613"/>
      <c r="G2" s="614"/>
    </row>
    <row r="3" ht="18">
      <c r="A3" s="359"/>
    </row>
    <row r="4" spans="1:6" ht="15">
      <c r="A4" s="360" t="s">
        <v>855</v>
      </c>
      <c r="F4" s="198" t="s">
        <v>775</v>
      </c>
    </row>
    <row r="5" spans="1:7" ht="60">
      <c r="A5" s="361" t="s">
        <v>137</v>
      </c>
      <c r="B5" s="362" t="s">
        <v>138</v>
      </c>
      <c r="C5" s="330" t="s">
        <v>633</v>
      </c>
      <c r="D5" s="330" t="s">
        <v>634</v>
      </c>
      <c r="E5" s="330" t="s">
        <v>720</v>
      </c>
      <c r="F5" s="330" t="s">
        <v>635</v>
      </c>
      <c r="G5" s="331" t="s">
        <v>790</v>
      </c>
    </row>
    <row r="6" spans="1:7" ht="15">
      <c r="A6" s="363" t="s">
        <v>636</v>
      </c>
      <c r="B6" s="364" t="s">
        <v>637</v>
      </c>
      <c r="C6" s="365">
        <v>57585</v>
      </c>
      <c r="D6" s="202">
        <v>51984</v>
      </c>
      <c r="E6" s="365"/>
      <c r="F6" s="365"/>
      <c r="G6" s="202">
        <v>51984</v>
      </c>
    </row>
    <row r="7" spans="1:7" ht="15">
      <c r="A7" s="363" t="s">
        <v>638</v>
      </c>
      <c r="B7" s="366" t="s">
        <v>639</v>
      </c>
      <c r="C7" s="365">
        <v>6627</v>
      </c>
      <c r="D7" s="202">
        <v>3036</v>
      </c>
      <c r="E7" s="365"/>
      <c r="F7" s="365"/>
      <c r="G7" s="202">
        <v>3036</v>
      </c>
    </row>
    <row r="8" spans="1:7" ht="15">
      <c r="A8" s="363" t="s">
        <v>640</v>
      </c>
      <c r="B8" s="366" t="s">
        <v>641</v>
      </c>
      <c r="C8" s="365"/>
      <c r="D8" s="202"/>
      <c r="E8" s="365"/>
      <c r="F8" s="365"/>
      <c r="G8" s="202"/>
    </row>
    <row r="9" spans="1:7" ht="15">
      <c r="A9" s="367" t="s">
        <v>642</v>
      </c>
      <c r="B9" s="366" t="s">
        <v>643</v>
      </c>
      <c r="C9" s="365"/>
      <c r="D9" s="202">
        <v>1497</v>
      </c>
      <c r="E9" s="365"/>
      <c r="F9" s="365"/>
      <c r="G9" s="202">
        <v>1497</v>
      </c>
    </row>
    <row r="10" spans="1:7" ht="15">
      <c r="A10" s="367" t="s">
        <v>644</v>
      </c>
      <c r="B10" s="366" t="s">
        <v>645</v>
      </c>
      <c r="C10" s="365"/>
      <c r="D10" s="202"/>
      <c r="E10" s="365"/>
      <c r="F10" s="365"/>
      <c r="G10" s="202"/>
    </row>
    <row r="11" spans="1:7" ht="15">
      <c r="A11" s="367" t="s">
        <v>646</v>
      </c>
      <c r="B11" s="366" t="s">
        <v>647</v>
      </c>
      <c r="C11" s="365">
        <v>5791</v>
      </c>
      <c r="D11" s="202">
        <v>2768</v>
      </c>
      <c r="E11" s="365"/>
      <c r="F11" s="365"/>
      <c r="G11" s="202">
        <v>2768</v>
      </c>
    </row>
    <row r="12" spans="1:7" ht="15">
      <c r="A12" s="367" t="s">
        <v>648</v>
      </c>
      <c r="B12" s="366" t="s">
        <v>649</v>
      </c>
      <c r="C12" s="365">
        <v>3271</v>
      </c>
      <c r="D12" s="202">
        <v>3216</v>
      </c>
      <c r="E12" s="365"/>
      <c r="F12" s="365"/>
      <c r="G12" s="202">
        <v>3216</v>
      </c>
    </row>
    <row r="13" spans="1:7" ht="15">
      <c r="A13" s="367" t="s">
        <v>650</v>
      </c>
      <c r="B13" s="366" t="s">
        <v>651</v>
      </c>
      <c r="C13" s="365"/>
      <c r="D13" s="202"/>
      <c r="E13" s="365"/>
      <c r="F13" s="365"/>
      <c r="G13" s="202"/>
    </row>
    <row r="14" spans="1:7" ht="15">
      <c r="A14" s="368" t="s">
        <v>652</v>
      </c>
      <c r="B14" s="366" t="s">
        <v>653</v>
      </c>
      <c r="C14" s="365">
        <v>500</v>
      </c>
      <c r="D14" s="202">
        <v>317</v>
      </c>
      <c r="E14" s="365"/>
      <c r="F14" s="365"/>
      <c r="G14" s="202">
        <v>317</v>
      </c>
    </row>
    <row r="15" spans="1:7" ht="15">
      <c r="A15" s="368" t="s">
        <v>654</v>
      </c>
      <c r="B15" s="366" t="s">
        <v>655</v>
      </c>
      <c r="C15" s="365"/>
      <c r="D15" s="202"/>
      <c r="E15" s="365"/>
      <c r="F15" s="365"/>
      <c r="G15" s="202"/>
    </row>
    <row r="16" spans="1:7" ht="15">
      <c r="A16" s="368" t="s">
        <v>656</v>
      </c>
      <c r="B16" s="366" t="s">
        <v>657</v>
      </c>
      <c r="C16" s="365"/>
      <c r="D16" s="202"/>
      <c r="E16" s="365"/>
      <c r="F16" s="365"/>
      <c r="G16" s="202"/>
    </row>
    <row r="17" spans="1:7" ht="15">
      <c r="A17" s="368" t="s">
        <v>658</v>
      </c>
      <c r="B17" s="366" t="s">
        <v>659</v>
      </c>
      <c r="C17" s="365"/>
      <c r="D17" s="202"/>
      <c r="E17" s="365"/>
      <c r="F17" s="365"/>
      <c r="G17" s="202"/>
    </row>
    <row r="18" spans="1:7" ht="15">
      <c r="A18" s="368" t="s">
        <v>660</v>
      </c>
      <c r="B18" s="366" t="s">
        <v>661</v>
      </c>
      <c r="C18" s="365">
        <v>1026</v>
      </c>
      <c r="D18" s="202">
        <v>1050</v>
      </c>
      <c r="E18" s="365"/>
      <c r="F18" s="365"/>
      <c r="G18" s="202">
        <v>1050</v>
      </c>
    </row>
    <row r="19" spans="1:7" ht="15">
      <c r="A19" s="369" t="s">
        <v>428</v>
      </c>
      <c r="B19" s="370" t="s">
        <v>429</v>
      </c>
      <c r="C19" s="371">
        <f>SUM(C6:C18)</f>
        <v>74800</v>
      </c>
      <c r="D19" s="80">
        <f>SUM(D6:D18)</f>
        <v>63868</v>
      </c>
      <c r="E19" s="365"/>
      <c r="F19" s="365"/>
      <c r="G19" s="80">
        <f>SUM(G6:G18)</f>
        <v>63868</v>
      </c>
    </row>
    <row r="20" spans="1:7" ht="15">
      <c r="A20" s="368" t="s">
        <v>662</v>
      </c>
      <c r="B20" s="366" t="s">
        <v>663</v>
      </c>
      <c r="C20" s="365"/>
      <c r="D20" s="202"/>
      <c r="E20" s="365"/>
      <c r="F20" s="365"/>
      <c r="G20" s="202"/>
    </row>
    <row r="21" spans="1:7" ht="15">
      <c r="A21" s="368" t="s">
        <v>664</v>
      </c>
      <c r="B21" s="366" t="s">
        <v>665</v>
      </c>
      <c r="C21" s="365"/>
      <c r="D21" s="202">
        <v>330</v>
      </c>
      <c r="E21" s="365"/>
      <c r="F21" s="365"/>
      <c r="G21" s="202">
        <v>330</v>
      </c>
    </row>
    <row r="22" spans="1:7" ht="15">
      <c r="A22" s="372" t="s">
        <v>666</v>
      </c>
      <c r="B22" s="366" t="s">
        <v>667</v>
      </c>
      <c r="C22" s="365"/>
      <c r="D22" s="202">
        <v>1192</v>
      </c>
      <c r="E22" s="365"/>
      <c r="F22" s="365"/>
      <c r="G22" s="202">
        <v>1192</v>
      </c>
    </row>
    <row r="23" spans="1:7" ht="15">
      <c r="A23" s="373" t="s">
        <v>430</v>
      </c>
      <c r="B23" s="370" t="s">
        <v>431</v>
      </c>
      <c r="C23" s="371"/>
      <c r="D23" s="80">
        <f>SUM(D20:D22)</f>
        <v>1522</v>
      </c>
      <c r="E23" s="365"/>
      <c r="F23" s="365"/>
      <c r="G23" s="80">
        <f>SUM(G20:G22)</f>
        <v>1522</v>
      </c>
    </row>
    <row r="24" spans="1:7" ht="15">
      <c r="A24" s="374" t="s">
        <v>432</v>
      </c>
      <c r="B24" s="375" t="s">
        <v>433</v>
      </c>
      <c r="C24" s="371">
        <f>SUM(C19:C23)</f>
        <v>74800</v>
      </c>
      <c r="D24" s="80">
        <f>SUM(D23,D19)</f>
        <v>65390</v>
      </c>
      <c r="E24" s="365"/>
      <c r="F24" s="365"/>
      <c r="G24" s="80">
        <f>SUM(G23,G19)</f>
        <v>65390</v>
      </c>
    </row>
    <row r="25" spans="1:7" ht="15">
      <c r="A25" s="376" t="s">
        <v>434</v>
      </c>
      <c r="B25" s="375" t="s">
        <v>435</v>
      </c>
      <c r="C25" s="371">
        <v>20500</v>
      </c>
      <c r="D25" s="80">
        <v>18424</v>
      </c>
      <c r="E25" s="365"/>
      <c r="F25" s="365"/>
      <c r="G25" s="80">
        <v>18424</v>
      </c>
    </row>
    <row r="26" spans="1:7" ht="15">
      <c r="A26" s="368" t="s">
        <v>668</v>
      </c>
      <c r="B26" s="366" t="s">
        <v>669</v>
      </c>
      <c r="C26" s="365">
        <v>600</v>
      </c>
      <c r="D26" s="202">
        <v>346</v>
      </c>
      <c r="E26" s="365"/>
      <c r="F26" s="365"/>
      <c r="G26" s="202">
        <v>346</v>
      </c>
    </row>
    <row r="27" spans="1:7" ht="15">
      <c r="A27" s="368" t="s">
        <v>670</v>
      </c>
      <c r="B27" s="366" t="s">
        <v>671</v>
      </c>
      <c r="C27" s="365">
        <v>2700</v>
      </c>
      <c r="D27" s="202">
        <v>2488</v>
      </c>
      <c r="E27" s="365"/>
      <c r="F27" s="365"/>
      <c r="G27" s="202">
        <v>2440</v>
      </c>
    </row>
    <row r="28" spans="1:7" ht="15">
      <c r="A28" s="368" t="s">
        <v>672</v>
      </c>
      <c r="B28" s="366" t="s">
        <v>673</v>
      </c>
      <c r="C28" s="365"/>
      <c r="D28" s="202"/>
      <c r="E28" s="365"/>
      <c r="F28" s="365"/>
      <c r="G28" s="202"/>
    </row>
    <row r="29" spans="1:7" ht="15">
      <c r="A29" s="373" t="s">
        <v>436</v>
      </c>
      <c r="B29" s="370" t="s">
        <v>437</v>
      </c>
      <c r="C29" s="371">
        <f>SUM(C26:C28)</f>
        <v>3300</v>
      </c>
      <c r="D29" s="80">
        <f>SUM(D26:D28)</f>
        <v>2834</v>
      </c>
      <c r="E29" s="365"/>
      <c r="F29" s="365"/>
      <c r="G29" s="80">
        <f>SUM(G26:G28)</f>
        <v>2786</v>
      </c>
    </row>
    <row r="30" spans="1:7" ht="15">
      <c r="A30" s="368" t="s">
        <v>674</v>
      </c>
      <c r="B30" s="366" t="s">
        <v>675</v>
      </c>
      <c r="C30" s="365">
        <v>2700</v>
      </c>
      <c r="D30" s="202">
        <v>3079</v>
      </c>
      <c r="E30" s="365"/>
      <c r="F30" s="365"/>
      <c r="G30" s="202">
        <v>2908</v>
      </c>
    </row>
    <row r="31" spans="1:7" ht="15">
      <c r="A31" s="368" t="s">
        <v>676</v>
      </c>
      <c r="B31" s="366" t="s">
        <v>677</v>
      </c>
      <c r="C31" s="365">
        <v>1600</v>
      </c>
      <c r="D31" s="202">
        <v>1464</v>
      </c>
      <c r="E31" s="365"/>
      <c r="F31" s="365"/>
      <c r="G31" s="202">
        <v>1417</v>
      </c>
    </row>
    <row r="32" spans="1:7" ht="15" customHeight="1">
      <c r="A32" s="373" t="s">
        <v>438</v>
      </c>
      <c r="B32" s="370" t="s">
        <v>439</v>
      </c>
      <c r="C32" s="371">
        <f>SUM(C30:C31)</f>
        <v>4300</v>
      </c>
      <c r="D32" s="80">
        <f>SUM(D30:D31)</f>
        <v>4543</v>
      </c>
      <c r="E32" s="365"/>
      <c r="F32" s="365"/>
      <c r="G32" s="80">
        <f>SUM(G30:G31)</f>
        <v>4325</v>
      </c>
    </row>
    <row r="33" spans="1:7" ht="15">
      <c r="A33" s="368" t="s">
        <v>678</v>
      </c>
      <c r="B33" s="366" t="s">
        <v>679</v>
      </c>
      <c r="C33" s="365">
        <v>5200</v>
      </c>
      <c r="D33" s="202">
        <v>4240</v>
      </c>
      <c r="E33" s="365"/>
      <c r="F33" s="365"/>
      <c r="G33" s="202">
        <v>3931</v>
      </c>
    </row>
    <row r="34" spans="1:7" ht="15">
      <c r="A34" s="368" t="s">
        <v>680</v>
      </c>
      <c r="B34" s="366" t="s">
        <v>681</v>
      </c>
      <c r="C34" s="365"/>
      <c r="D34" s="202"/>
      <c r="E34" s="365"/>
      <c r="F34" s="365"/>
      <c r="G34" s="202">
        <v>1045</v>
      </c>
    </row>
    <row r="35" spans="1:7" ht="15">
      <c r="A35" s="368" t="s">
        <v>682</v>
      </c>
      <c r="B35" s="366" t="s">
        <v>683</v>
      </c>
      <c r="C35" s="365">
        <v>900</v>
      </c>
      <c r="D35" s="202">
        <v>1045</v>
      </c>
      <c r="E35" s="365"/>
      <c r="F35" s="365"/>
      <c r="G35" s="202"/>
    </row>
    <row r="36" spans="1:7" ht="15">
      <c r="A36" s="368" t="s">
        <v>684</v>
      </c>
      <c r="B36" s="366" t="s">
        <v>685</v>
      </c>
      <c r="C36" s="365">
        <v>700</v>
      </c>
      <c r="D36" s="202">
        <v>1077</v>
      </c>
      <c r="E36" s="365"/>
      <c r="F36" s="365"/>
      <c r="G36" s="202">
        <v>1077</v>
      </c>
    </row>
    <row r="37" spans="1:7" ht="15">
      <c r="A37" s="377" t="s">
        <v>686</v>
      </c>
      <c r="B37" s="366" t="s">
        <v>687</v>
      </c>
      <c r="C37" s="365"/>
      <c r="D37" s="202"/>
      <c r="E37" s="365"/>
      <c r="F37" s="365"/>
      <c r="G37" s="202"/>
    </row>
    <row r="38" spans="1:7" ht="15">
      <c r="A38" s="372" t="s">
        <v>688</v>
      </c>
      <c r="B38" s="366" t="s">
        <v>689</v>
      </c>
      <c r="C38" s="365"/>
      <c r="D38" s="202">
        <v>84</v>
      </c>
      <c r="E38" s="365"/>
      <c r="F38" s="365"/>
      <c r="G38" s="202">
        <v>63</v>
      </c>
    </row>
    <row r="39" spans="1:7" ht="15">
      <c r="A39" s="368" t="s">
        <v>690</v>
      </c>
      <c r="B39" s="366" t="s">
        <v>691</v>
      </c>
      <c r="C39" s="365">
        <v>3000</v>
      </c>
      <c r="D39" s="202">
        <v>3121</v>
      </c>
      <c r="E39" s="365"/>
      <c r="F39" s="365"/>
      <c r="G39" s="202">
        <v>3051</v>
      </c>
    </row>
    <row r="40" spans="1:7" ht="15">
      <c r="A40" s="373" t="s">
        <v>440</v>
      </c>
      <c r="B40" s="370" t="s">
        <v>441</v>
      </c>
      <c r="C40" s="371">
        <f>SUM(C33:C39)</f>
        <v>9800</v>
      </c>
      <c r="D40" s="80">
        <f>SUM(D33:D39)</f>
        <v>9567</v>
      </c>
      <c r="E40" s="365"/>
      <c r="F40" s="365"/>
      <c r="G40" s="80">
        <f>SUM(G33:G39)</f>
        <v>9167</v>
      </c>
    </row>
    <row r="41" spans="1:7" ht="15">
      <c r="A41" s="368" t="s">
        <v>692</v>
      </c>
      <c r="B41" s="366" t="s">
        <v>693</v>
      </c>
      <c r="C41" s="365">
        <v>1800</v>
      </c>
      <c r="D41" s="202">
        <v>481</v>
      </c>
      <c r="E41" s="365"/>
      <c r="F41" s="365"/>
      <c r="G41" s="202">
        <v>481</v>
      </c>
    </row>
    <row r="42" spans="1:7" ht="15">
      <c r="A42" s="368" t="s">
        <v>694</v>
      </c>
      <c r="B42" s="366" t="s">
        <v>695</v>
      </c>
      <c r="C42" s="365"/>
      <c r="D42" s="202"/>
      <c r="E42" s="365"/>
      <c r="F42" s="365"/>
      <c r="G42" s="202"/>
    </row>
    <row r="43" spans="1:7" ht="15">
      <c r="A43" s="373" t="s">
        <v>442</v>
      </c>
      <c r="B43" s="370" t="s">
        <v>443</v>
      </c>
      <c r="C43" s="371">
        <f>SUM(C41:C42)</f>
        <v>1800</v>
      </c>
      <c r="D43" s="80">
        <f>SUM(D41:D42)</f>
        <v>481</v>
      </c>
      <c r="E43" s="365"/>
      <c r="F43" s="365"/>
      <c r="G43" s="80">
        <f>SUM(G41:G42)</f>
        <v>481</v>
      </c>
    </row>
    <row r="44" spans="1:7" ht="15">
      <c r="A44" s="368" t="s">
        <v>696</v>
      </c>
      <c r="B44" s="366" t="s">
        <v>697</v>
      </c>
      <c r="C44" s="365">
        <v>3100</v>
      </c>
      <c r="D44" s="202">
        <v>3240</v>
      </c>
      <c r="E44" s="365"/>
      <c r="F44" s="365"/>
      <c r="G44" s="202">
        <v>3167</v>
      </c>
    </row>
    <row r="45" spans="1:7" ht="15">
      <c r="A45" s="368" t="s">
        <v>698</v>
      </c>
      <c r="B45" s="366" t="s">
        <v>699</v>
      </c>
      <c r="C45" s="365"/>
      <c r="D45" s="202"/>
      <c r="E45" s="365"/>
      <c r="F45" s="365"/>
      <c r="G45" s="202"/>
    </row>
    <row r="46" spans="1:7" ht="15">
      <c r="A46" s="368" t="s">
        <v>700</v>
      </c>
      <c r="B46" s="366" t="s">
        <v>701</v>
      </c>
      <c r="C46" s="365"/>
      <c r="D46" s="202"/>
      <c r="E46" s="365"/>
      <c r="F46" s="365"/>
      <c r="G46" s="202"/>
    </row>
    <row r="47" spans="1:7" ht="15">
      <c r="A47" s="368" t="s">
        <v>702</v>
      </c>
      <c r="B47" s="366" t="s">
        <v>703</v>
      </c>
      <c r="C47" s="365"/>
      <c r="D47" s="202"/>
      <c r="E47" s="365"/>
      <c r="F47" s="365"/>
      <c r="G47" s="202"/>
    </row>
    <row r="48" spans="1:7" ht="15">
      <c r="A48" s="368" t="s">
        <v>704</v>
      </c>
      <c r="B48" s="366" t="s">
        <v>705</v>
      </c>
      <c r="C48" s="365">
        <v>700</v>
      </c>
      <c r="D48" s="202">
        <v>1577</v>
      </c>
      <c r="E48" s="365"/>
      <c r="F48" s="365"/>
      <c r="G48" s="202">
        <v>319</v>
      </c>
    </row>
    <row r="49" spans="1:7" ht="15">
      <c r="A49" s="373" t="s">
        <v>444</v>
      </c>
      <c r="B49" s="370" t="s">
        <v>445</v>
      </c>
      <c r="C49" s="371">
        <f>SUM(C44:C48)</f>
        <v>3800</v>
      </c>
      <c r="D49" s="80">
        <f>SUM(D44:D48)</f>
        <v>4817</v>
      </c>
      <c r="E49" s="365"/>
      <c r="F49" s="365"/>
      <c r="G49" s="80">
        <f>SUM(G44:G48)</f>
        <v>3486</v>
      </c>
    </row>
    <row r="50" spans="1:7" ht="15">
      <c r="A50" s="376" t="s">
        <v>107</v>
      </c>
      <c r="B50" s="375" t="s">
        <v>446</v>
      </c>
      <c r="C50" s="371">
        <v>23000</v>
      </c>
      <c r="D50" s="80">
        <f>SUM(D29,D32,D40,D43,D49)</f>
        <v>22242</v>
      </c>
      <c r="E50" s="365"/>
      <c r="F50" s="365"/>
      <c r="G50" s="80">
        <f>SUM(G29,G32,G40,G43,G49)</f>
        <v>20245</v>
      </c>
    </row>
    <row r="51" spans="1:7" ht="15">
      <c r="A51" s="378" t="s">
        <v>447</v>
      </c>
      <c r="B51" s="366" t="s">
        <v>448</v>
      </c>
      <c r="C51" s="365"/>
      <c r="D51" s="202"/>
      <c r="E51" s="365"/>
      <c r="F51" s="365"/>
      <c r="G51" s="202"/>
    </row>
    <row r="52" spans="1:7" ht="15">
      <c r="A52" s="378" t="s">
        <v>340</v>
      </c>
      <c r="B52" s="366" t="s">
        <v>339</v>
      </c>
      <c r="C52" s="365"/>
      <c r="D52" s="202"/>
      <c r="E52" s="365"/>
      <c r="F52" s="365"/>
      <c r="G52" s="202"/>
    </row>
    <row r="53" spans="1:7" ht="15">
      <c r="A53" s="379" t="s">
        <v>449</v>
      </c>
      <c r="B53" s="366" t="s">
        <v>450</v>
      </c>
      <c r="C53" s="365"/>
      <c r="D53" s="202"/>
      <c r="E53" s="365"/>
      <c r="F53" s="365"/>
      <c r="G53" s="202"/>
    </row>
    <row r="54" spans="1:7" ht="15">
      <c r="A54" s="379" t="s">
        <v>451</v>
      </c>
      <c r="B54" s="366" t="s">
        <v>341</v>
      </c>
      <c r="C54" s="365"/>
      <c r="D54" s="202"/>
      <c r="E54" s="365"/>
      <c r="F54" s="365"/>
      <c r="G54" s="202"/>
    </row>
    <row r="55" spans="1:7" ht="15">
      <c r="A55" s="379" t="s">
        <v>452</v>
      </c>
      <c r="B55" s="366" t="s">
        <v>346</v>
      </c>
      <c r="C55" s="365"/>
      <c r="D55" s="202"/>
      <c r="E55" s="365"/>
      <c r="F55" s="365"/>
      <c r="G55" s="202"/>
    </row>
    <row r="56" spans="1:7" ht="15">
      <c r="A56" s="378" t="s">
        <v>453</v>
      </c>
      <c r="B56" s="366" t="s">
        <v>347</v>
      </c>
      <c r="C56" s="365"/>
      <c r="D56" s="202"/>
      <c r="E56" s="365"/>
      <c r="F56" s="365"/>
      <c r="G56" s="202"/>
    </row>
    <row r="57" spans="1:7" ht="15">
      <c r="A57" s="378" t="s">
        <v>454</v>
      </c>
      <c r="B57" s="366" t="s">
        <v>350</v>
      </c>
      <c r="C57" s="365"/>
      <c r="D57" s="202"/>
      <c r="E57" s="365"/>
      <c r="F57" s="365"/>
      <c r="G57" s="202"/>
    </row>
    <row r="58" spans="1:7" ht="15">
      <c r="A58" s="378" t="s">
        <v>455</v>
      </c>
      <c r="B58" s="366" t="s">
        <v>351</v>
      </c>
      <c r="C58" s="365"/>
      <c r="D58" s="202"/>
      <c r="E58" s="365"/>
      <c r="F58" s="365"/>
      <c r="G58" s="202"/>
    </row>
    <row r="59" spans="1:7" ht="15">
      <c r="A59" s="380" t="s">
        <v>106</v>
      </c>
      <c r="B59" s="375" t="s">
        <v>353</v>
      </c>
      <c r="C59" s="365"/>
      <c r="D59" s="80">
        <f>SUM(D51:D58)</f>
        <v>0</v>
      </c>
      <c r="E59" s="365"/>
      <c r="F59" s="365"/>
      <c r="G59" s="80">
        <f>SUM(G51:G58)</f>
        <v>0</v>
      </c>
    </row>
    <row r="60" spans="1:7" ht="15">
      <c r="A60" s="381" t="s">
        <v>456</v>
      </c>
      <c r="B60" s="366" t="s">
        <v>457</v>
      </c>
      <c r="C60" s="365"/>
      <c r="D60" s="202"/>
      <c r="E60" s="365"/>
      <c r="F60" s="365"/>
      <c r="G60" s="202"/>
    </row>
    <row r="61" spans="1:7" ht="15">
      <c r="A61" s="381" t="s">
        <v>458</v>
      </c>
      <c r="B61" s="366" t="s">
        <v>459</v>
      </c>
      <c r="C61" s="365"/>
      <c r="D61" s="202"/>
      <c r="E61" s="365"/>
      <c r="F61" s="365"/>
      <c r="G61" s="202"/>
    </row>
    <row r="62" spans="1:7" ht="15">
      <c r="A62" s="381" t="s">
        <v>460</v>
      </c>
      <c r="B62" s="366" t="s">
        <v>461</v>
      </c>
      <c r="C62" s="365"/>
      <c r="D62" s="202"/>
      <c r="E62" s="365"/>
      <c r="F62" s="365"/>
      <c r="G62" s="202"/>
    </row>
    <row r="63" spans="1:7" ht="15">
      <c r="A63" s="381" t="s">
        <v>210</v>
      </c>
      <c r="B63" s="366" t="s">
        <v>200</v>
      </c>
      <c r="C63" s="365"/>
      <c r="D63" s="202"/>
      <c r="E63" s="365"/>
      <c r="F63" s="365"/>
      <c r="G63" s="202"/>
    </row>
    <row r="64" spans="1:7" ht="15">
      <c r="A64" s="381" t="s">
        <v>462</v>
      </c>
      <c r="B64" s="366" t="s">
        <v>211</v>
      </c>
      <c r="C64" s="365"/>
      <c r="D64" s="202"/>
      <c r="E64" s="365"/>
      <c r="F64" s="365"/>
      <c r="G64" s="202"/>
    </row>
    <row r="65" spans="1:7" ht="15">
      <c r="A65" s="381" t="s">
        <v>214</v>
      </c>
      <c r="B65" s="366" t="s">
        <v>213</v>
      </c>
      <c r="C65" s="365"/>
      <c r="D65" s="202">
        <v>117</v>
      </c>
      <c r="E65" s="365"/>
      <c r="F65" s="365"/>
      <c r="G65" s="202">
        <v>117</v>
      </c>
    </row>
    <row r="66" spans="1:7" ht="15">
      <c r="A66" s="381" t="s">
        <v>463</v>
      </c>
      <c r="B66" s="366" t="s">
        <v>464</v>
      </c>
      <c r="C66" s="365"/>
      <c r="D66" s="202"/>
      <c r="E66" s="365"/>
      <c r="F66" s="365"/>
      <c r="G66" s="202"/>
    </row>
    <row r="67" spans="1:7" ht="15">
      <c r="A67" s="381" t="s">
        <v>465</v>
      </c>
      <c r="B67" s="366" t="s">
        <v>215</v>
      </c>
      <c r="C67" s="365"/>
      <c r="D67" s="202"/>
      <c r="E67" s="365"/>
      <c r="F67" s="365"/>
      <c r="G67" s="202"/>
    </row>
    <row r="68" spans="1:7" ht="15">
      <c r="A68" s="381" t="s">
        <v>466</v>
      </c>
      <c r="B68" s="366" t="s">
        <v>467</v>
      </c>
      <c r="C68" s="365"/>
      <c r="D68" s="202"/>
      <c r="E68" s="365"/>
      <c r="F68" s="365"/>
      <c r="G68" s="202"/>
    </row>
    <row r="69" spans="1:7" ht="15">
      <c r="A69" s="382" t="s">
        <v>468</v>
      </c>
      <c r="B69" s="366" t="s">
        <v>469</v>
      </c>
      <c r="C69" s="365"/>
      <c r="D69" s="202"/>
      <c r="E69" s="365"/>
      <c r="F69" s="365"/>
      <c r="G69" s="202"/>
    </row>
    <row r="70" spans="1:7" ht="15">
      <c r="A70" s="381" t="s">
        <v>894</v>
      </c>
      <c r="B70" s="366" t="s">
        <v>224</v>
      </c>
      <c r="C70" s="365"/>
      <c r="D70" s="202"/>
      <c r="E70" s="365"/>
      <c r="F70" s="365"/>
      <c r="G70" s="202"/>
    </row>
    <row r="71" spans="1:7" ht="15">
      <c r="A71" s="381" t="s">
        <v>470</v>
      </c>
      <c r="B71" s="366" t="s">
        <v>472</v>
      </c>
      <c r="C71" s="365"/>
      <c r="D71" s="202">
        <v>83</v>
      </c>
      <c r="E71" s="365"/>
      <c r="F71" s="365"/>
      <c r="G71" s="202">
        <v>83</v>
      </c>
    </row>
    <row r="72" spans="1:7" ht="15">
      <c r="A72" s="382" t="s">
        <v>865</v>
      </c>
      <c r="B72" s="366" t="s">
        <v>864</v>
      </c>
      <c r="C72" s="365"/>
      <c r="D72" s="202"/>
      <c r="E72" s="365"/>
      <c r="F72" s="365"/>
      <c r="G72" s="202"/>
    </row>
    <row r="73" spans="1:7" ht="15">
      <c r="A73" s="380" t="s">
        <v>474</v>
      </c>
      <c r="B73" s="375" t="s">
        <v>475</v>
      </c>
      <c r="C73" s="365"/>
      <c r="D73" s="80">
        <f>SUM(D60:D72)</f>
        <v>200</v>
      </c>
      <c r="E73" s="365"/>
      <c r="F73" s="365"/>
      <c r="G73" s="80">
        <f>SUM(G60:G72)</f>
        <v>200</v>
      </c>
    </row>
    <row r="74" spans="1:7" ht="15.75">
      <c r="A74" s="383" t="s">
        <v>476</v>
      </c>
      <c r="B74" s="375"/>
      <c r="C74" s="371">
        <v>118300</v>
      </c>
      <c r="D74" s="80">
        <f>SUM(D24,D25,D50,D59,D73)</f>
        <v>106256</v>
      </c>
      <c r="E74" s="371"/>
      <c r="F74" s="371"/>
      <c r="G74" s="80">
        <f>SUM(G24,G25,G50,G59,G73)</f>
        <v>104259</v>
      </c>
    </row>
    <row r="75" spans="1:7" ht="15">
      <c r="A75" s="384" t="s">
        <v>280</v>
      </c>
      <c r="B75" s="366" t="s">
        <v>281</v>
      </c>
      <c r="C75" s="365"/>
      <c r="D75" s="202">
        <v>102</v>
      </c>
      <c r="E75" s="365"/>
      <c r="F75" s="365"/>
      <c r="G75" s="202">
        <v>102</v>
      </c>
    </row>
    <row r="76" spans="1:7" ht="15">
      <c r="A76" s="384" t="s">
        <v>477</v>
      </c>
      <c r="B76" s="366" t="s">
        <v>283</v>
      </c>
      <c r="C76" s="365"/>
      <c r="D76" s="202"/>
      <c r="E76" s="365"/>
      <c r="F76" s="365"/>
      <c r="G76" s="202"/>
    </row>
    <row r="77" spans="1:7" ht="15">
      <c r="A77" s="384" t="s">
        <v>284</v>
      </c>
      <c r="B77" s="366" t="s">
        <v>285</v>
      </c>
      <c r="C77" s="365"/>
      <c r="D77" s="202">
        <v>176</v>
      </c>
      <c r="E77" s="365"/>
      <c r="F77" s="365"/>
      <c r="G77" s="202">
        <v>176</v>
      </c>
    </row>
    <row r="78" spans="1:7" ht="15">
      <c r="A78" s="384" t="s">
        <v>286</v>
      </c>
      <c r="B78" s="366" t="s">
        <v>287</v>
      </c>
      <c r="C78" s="365"/>
      <c r="D78" s="202"/>
      <c r="E78" s="365"/>
      <c r="F78" s="365"/>
      <c r="G78" s="202"/>
    </row>
    <row r="79" spans="1:7" ht="15">
      <c r="A79" s="372" t="s">
        <v>288</v>
      </c>
      <c r="B79" s="366" t="s">
        <v>289</v>
      </c>
      <c r="C79" s="365"/>
      <c r="D79" s="202"/>
      <c r="E79" s="365"/>
      <c r="F79" s="365"/>
      <c r="G79" s="202"/>
    </row>
    <row r="80" spans="1:7" ht="15">
      <c r="A80" s="372" t="s">
        <v>290</v>
      </c>
      <c r="B80" s="366" t="s">
        <v>291</v>
      </c>
      <c r="C80" s="365"/>
      <c r="D80" s="202"/>
      <c r="E80" s="365"/>
      <c r="F80" s="365"/>
      <c r="G80" s="202"/>
    </row>
    <row r="81" spans="1:7" ht="15">
      <c r="A81" s="372" t="s">
        <v>292</v>
      </c>
      <c r="B81" s="366" t="s">
        <v>293</v>
      </c>
      <c r="C81" s="365"/>
      <c r="D81" s="202">
        <v>75</v>
      </c>
      <c r="E81" s="365"/>
      <c r="F81" s="365"/>
      <c r="G81" s="202">
        <v>75</v>
      </c>
    </row>
    <row r="82" spans="1:7" ht="15">
      <c r="A82" s="385" t="s">
        <v>294</v>
      </c>
      <c r="B82" s="375" t="s">
        <v>295</v>
      </c>
      <c r="C82" s="365"/>
      <c r="D82" s="80">
        <f>SUM(D75:D81)</f>
        <v>353</v>
      </c>
      <c r="E82" s="365"/>
      <c r="F82" s="365"/>
      <c r="G82" s="80">
        <f>SUM(G75:G81)</f>
        <v>353</v>
      </c>
    </row>
    <row r="83" spans="1:7" ht="15">
      <c r="A83" s="378" t="s">
        <v>5</v>
      </c>
      <c r="B83" s="366" t="s">
        <v>296</v>
      </c>
      <c r="C83" s="365"/>
      <c r="D83" s="202"/>
      <c r="E83" s="365"/>
      <c r="F83" s="365"/>
      <c r="G83" s="202"/>
    </row>
    <row r="84" spans="1:7" ht="15">
      <c r="A84" s="378" t="s">
        <v>297</v>
      </c>
      <c r="B84" s="366" t="s">
        <v>298</v>
      </c>
      <c r="C84" s="365"/>
      <c r="D84" s="202"/>
      <c r="E84" s="365"/>
      <c r="F84" s="365"/>
      <c r="G84" s="202"/>
    </row>
    <row r="85" spans="1:7" ht="15">
      <c r="A85" s="378" t="s">
        <v>299</v>
      </c>
      <c r="B85" s="366" t="s">
        <v>300</v>
      </c>
      <c r="C85" s="365"/>
      <c r="D85" s="202"/>
      <c r="E85" s="365"/>
      <c r="F85" s="365"/>
      <c r="G85" s="202"/>
    </row>
    <row r="86" spans="1:7" ht="15">
      <c r="A86" s="378" t="s">
        <v>301</v>
      </c>
      <c r="B86" s="366" t="s">
        <v>302</v>
      </c>
      <c r="C86" s="365"/>
      <c r="D86" s="202"/>
      <c r="E86" s="365"/>
      <c r="F86" s="365"/>
      <c r="G86" s="202"/>
    </row>
    <row r="87" spans="1:7" ht="15">
      <c r="A87" s="380" t="s">
        <v>303</v>
      </c>
      <c r="B87" s="375" t="s">
        <v>304</v>
      </c>
      <c r="C87" s="365"/>
      <c r="D87" s="80">
        <f>SUM(D83:D86)</f>
        <v>0</v>
      </c>
      <c r="E87" s="365"/>
      <c r="F87" s="365"/>
      <c r="G87" s="80">
        <f>SUM(G83:G86)</f>
        <v>0</v>
      </c>
    </row>
    <row r="88" spans="1:7" ht="30">
      <c r="A88" s="378" t="s">
        <v>478</v>
      </c>
      <c r="B88" s="366" t="s">
        <v>479</v>
      </c>
      <c r="C88" s="365"/>
      <c r="D88" s="202"/>
      <c r="E88" s="365"/>
      <c r="F88" s="365"/>
      <c r="G88" s="202"/>
    </row>
    <row r="89" spans="1:7" ht="15">
      <c r="A89" s="378" t="s">
        <v>105</v>
      </c>
      <c r="B89" s="366" t="s">
        <v>227</v>
      </c>
      <c r="C89" s="365"/>
      <c r="D89" s="202"/>
      <c r="E89" s="365"/>
      <c r="F89" s="365"/>
      <c r="G89" s="202"/>
    </row>
    <row r="90" spans="1:7" ht="30">
      <c r="A90" s="378" t="s">
        <v>480</v>
      </c>
      <c r="B90" s="366" t="s">
        <v>229</v>
      </c>
      <c r="C90" s="365"/>
      <c r="D90" s="202"/>
      <c r="E90" s="365"/>
      <c r="F90" s="365"/>
      <c r="G90" s="202"/>
    </row>
    <row r="91" spans="1:7" ht="15">
      <c r="A91" s="378" t="s">
        <v>481</v>
      </c>
      <c r="B91" s="366" t="s">
        <v>230</v>
      </c>
      <c r="C91" s="365"/>
      <c r="D91" s="202"/>
      <c r="E91" s="365"/>
      <c r="F91" s="365"/>
      <c r="G91" s="202"/>
    </row>
    <row r="92" spans="1:7" ht="30">
      <c r="A92" s="378" t="s">
        <v>482</v>
      </c>
      <c r="B92" s="366" t="s">
        <v>483</v>
      </c>
      <c r="C92" s="365"/>
      <c r="D92" s="202"/>
      <c r="E92" s="365"/>
      <c r="F92" s="365"/>
      <c r="G92" s="202"/>
    </row>
    <row r="93" spans="1:7" ht="15">
      <c r="A93" s="378" t="s">
        <v>484</v>
      </c>
      <c r="B93" s="366" t="s">
        <v>232</v>
      </c>
      <c r="C93" s="365"/>
      <c r="D93" s="202"/>
      <c r="E93" s="365"/>
      <c r="F93" s="365"/>
      <c r="G93" s="202"/>
    </row>
    <row r="94" spans="1:7" ht="15">
      <c r="A94" s="378" t="s">
        <v>485</v>
      </c>
      <c r="B94" s="366" t="s">
        <v>486</v>
      </c>
      <c r="C94" s="365"/>
      <c r="D94" s="202"/>
      <c r="E94" s="365"/>
      <c r="F94" s="365"/>
      <c r="G94" s="202"/>
    </row>
    <row r="95" spans="1:7" ht="15">
      <c r="A95" s="378" t="s">
        <v>235</v>
      </c>
      <c r="B95" s="366" t="s">
        <v>234</v>
      </c>
      <c r="C95" s="365"/>
      <c r="D95" s="202"/>
      <c r="E95" s="365"/>
      <c r="F95" s="365"/>
      <c r="G95" s="202"/>
    </row>
    <row r="96" spans="1:7" ht="15">
      <c r="A96" s="380" t="s">
        <v>487</v>
      </c>
      <c r="B96" s="375" t="s">
        <v>488</v>
      </c>
      <c r="C96" s="365"/>
      <c r="D96" s="80">
        <f>SUM(D88:D95)</f>
        <v>0</v>
      </c>
      <c r="E96" s="365"/>
      <c r="F96" s="365"/>
      <c r="G96" s="80">
        <f>SUM(G88:G95)</f>
        <v>0</v>
      </c>
    </row>
    <row r="97" spans="1:7" ht="15.75">
      <c r="A97" s="383" t="s">
        <v>489</v>
      </c>
      <c r="B97" s="375"/>
      <c r="C97" s="365"/>
      <c r="D97" s="80">
        <f>SUM(D96,D87,D82)</f>
        <v>353</v>
      </c>
      <c r="E97" s="365"/>
      <c r="F97" s="365"/>
      <c r="G97" s="80">
        <f>SUM(G96,G87,G82)</f>
        <v>353</v>
      </c>
    </row>
    <row r="98" spans="1:7" ht="15.75">
      <c r="A98" s="386" t="s">
        <v>490</v>
      </c>
      <c r="B98" s="387" t="s">
        <v>491</v>
      </c>
      <c r="C98" s="371">
        <f>SUM(C74:C97)</f>
        <v>118300</v>
      </c>
      <c r="D98" s="80">
        <f>SUM(D74,D97)</f>
        <v>106609</v>
      </c>
      <c r="E98" s="371"/>
      <c r="F98" s="371"/>
      <c r="G98" s="80">
        <f>SUM(G74,G97)</f>
        <v>104612</v>
      </c>
    </row>
    <row r="99" spans="1:26" ht="15">
      <c r="A99" s="378" t="s">
        <v>706</v>
      </c>
      <c r="B99" s="368" t="s">
        <v>707</v>
      </c>
      <c r="C99" s="378"/>
      <c r="D99" s="202"/>
      <c r="E99" s="378"/>
      <c r="F99" s="378"/>
      <c r="G99" s="202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9"/>
      <c r="Z99" s="389"/>
    </row>
    <row r="100" spans="1:26" ht="15">
      <c r="A100" s="378" t="s">
        <v>708</v>
      </c>
      <c r="B100" s="368" t="s">
        <v>709</v>
      </c>
      <c r="C100" s="378"/>
      <c r="D100" s="202"/>
      <c r="E100" s="378"/>
      <c r="F100" s="378"/>
      <c r="G100" s="202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9"/>
      <c r="Z100" s="389"/>
    </row>
    <row r="101" spans="1:26" ht="15">
      <c r="A101" s="378" t="s">
        <v>710</v>
      </c>
      <c r="B101" s="368" t="s">
        <v>711</v>
      </c>
      <c r="C101" s="378"/>
      <c r="D101" s="202"/>
      <c r="E101" s="378"/>
      <c r="F101" s="378"/>
      <c r="G101" s="202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9"/>
      <c r="Z101" s="389"/>
    </row>
    <row r="102" spans="1:26" ht="15">
      <c r="A102" s="390" t="s">
        <v>492</v>
      </c>
      <c r="B102" s="373" t="s">
        <v>493</v>
      </c>
      <c r="C102" s="390"/>
      <c r="D102" s="80"/>
      <c r="E102" s="390"/>
      <c r="F102" s="390"/>
      <c r="G102" s="80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89"/>
      <c r="Z102" s="389"/>
    </row>
    <row r="103" spans="1:26" ht="15">
      <c r="A103" s="392" t="s">
        <v>712</v>
      </c>
      <c r="B103" s="368" t="s">
        <v>713</v>
      </c>
      <c r="C103" s="392"/>
      <c r="D103" s="202"/>
      <c r="E103" s="392"/>
      <c r="F103" s="392"/>
      <c r="G103" s="202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89"/>
      <c r="Z103" s="389"/>
    </row>
    <row r="104" spans="1:26" ht="15">
      <c r="A104" s="392" t="s">
        <v>714</v>
      </c>
      <c r="B104" s="368" t="s">
        <v>715</v>
      </c>
      <c r="C104" s="392"/>
      <c r="D104" s="202"/>
      <c r="E104" s="392"/>
      <c r="F104" s="392"/>
      <c r="G104" s="202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89"/>
      <c r="Z104" s="389"/>
    </row>
    <row r="105" spans="1:26" ht="15">
      <c r="A105" s="378" t="s">
        <v>716</v>
      </c>
      <c r="B105" s="368" t="s">
        <v>717</v>
      </c>
      <c r="C105" s="378"/>
      <c r="D105" s="202"/>
      <c r="E105" s="378"/>
      <c r="F105" s="378"/>
      <c r="G105" s="202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9"/>
      <c r="Z105" s="389"/>
    </row>
    <row r="106" spans="1:26" ht="15">
      <c r="A106" s="378" t="s">
        <v>718</v>
      </c>
      <c r="B106" s="368" t="s">
        <v>719</v>
      </c>
      <c r="C106" s="378"/>
      <c r="D106" s="202"/>
      <c r="E106" s="378"/>
      <c r="F106" s="378"/>
      <c r="G106" s="202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9"/>
      <c r="Z106" s="389"/>
    </row>
    <row r="107" spans="1:26" ht="15">
      <c r="A107" s="394" t="s">
        <v>494</v>
      </c>
      <c r="B107" s="373" t="s">
        <v>495</v>
      </c>
      <c r="C107" s="394"/>
      <c r="D107" s="202"/>
      <c r="E107" s="394"/>
      <c r="F107" s="394"/>
      <c r="G107" s="202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89"/>
      <c r="Z107" s="389"/>
    </row>
    <row r="108" spans="1:26" ht="15">
      <c r="A108" s="392" t="s">
        <v>496</v>
      </c>
      <c r="B108" s="368" t="s">
        <v>497</v>
      </c>
      <c r="C108" s="392"/>
      <c r="D108" s="202"/>
      <c r="E108" s="392"/>
      <c r="F108" s="392"/>
      <c r="G108" s="202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89"/>
      <c r="Z108" s="389"/>
    </row>
    <row r="109" spans="1:26" ht="15">
      <c r="A109" s="392" t="s">
        <v>498</v>
      </c>
      <c r="B109" s="368" t="s">
        <v>499</v>
      </c>
      <c r="C109" s="392"/>
      <c r="D109" s="202"/>
      <c r="E109" s="392"/>
      <c r="F109" s="392"/>
      <c r="G109" s="202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89"/>
      <c r="Z109" s="389"/>
    </row>
    <row r="110" spans="1:26" ht="15">
      <c r="A110" s="394" t="s">
        <v>500</v>
      </c>
      <c r="B110" s="373" t="s">
        <v>501</v>
      </c>
      <c r="C110" s="392"/>
      <c r="D110" s="202"/>
      <c r="E110" s="392"/>
      <c r="F110" s="392"/>
      <c r="G110" s="202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89"/>
      <c r="Z110" s="389"/>
    </row>
    <row r="111" spans="1:26" ht="15">
      <c r="A111" s="392" t="s">
        <v>502</v>
      </c>
      <c r="B111" s="368" t="s">
        <v>503</v>
      </c>
      <c r="C111" s="392"/>
      <c r="D111" s="202"/>
      <c r="E111" s="392"/>
      <c r="F111" s="392"/>
      <c r="G111" s="202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89"/>
      <c r="Z111" s="389"/>
    </row>
    <row r="112" spans="1:26" ht="15">
      <c r="A112" s="392" t="s">
        <v>504</v>
      </c>
      <c r="B112" s="368" t="s">
        <v>505</v>
      </c>
      <c r="C112" s="392"/>
      <c r="D112" s="202"/>
      <c r="E112" s="392"/>
      <c r="F112" s="392"/>
      <c r="G112" s="202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89"/>
      <c r="Z112" s="389"/>
    </row>
    <row r="113" spans="1:26" ht="15">
      <c r="A113" s="392" t="s">
        <v>506</v>
      </c>
      <c r="B113" s="368" t="s">
        <v>507</v>
      </c>
      <c r="C113" s="392"/>
      <c r="D113" s="202"/>
      <c r="E113" s="392"/>
      <c r="F113" s="392"/>
      <c r="G113" s="202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89"/>
      <c r="Z113" s="389"/>
    </row>
    <row r="114" spans="1:26" ht="15">
      <c r="A114" s="396" t="s">
        <v>508</v>
      </c>
      <c r="B114" s="376" t="s">
        <v>509</v>
      </c>
      <c r="C114" s="394"/>
      <c r="D114" s="202"/>
      <c r="E114" s="394"/>
      <c r="F114" s="394"/>
      <c r="G114" s="202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89"/>
      <c r="Z114" s="389"/>
    </row>
    <row r="115" spans="1:26" ht="15">
      <c r="A115" s="392" t="s">
        <v>510</v>
      </c>
      <c r="B115" s="368" t="s">
        <v>511</v>
      </c>
      <c r="C115" s="392"/>
      <c r="D115" s="202"/>
      <c r="E115" s="392"/>
      <c r="F115" s="392"/>
      <c r="G115" s="202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89"/>
      <c r="Z115" s="389"/>
    </row>
    <row r="116" spans="1:26" ht="15">
      <c r="A116" s="378" t="s">
        <v>512</v>
      </c>
      <c r="B116" s="368" t="s">
        <v>513</v>
      </c>
      <c r="C116" s="378"/>
      <c r="D116" s="202"/>
      <c r="E116" s="378"/>
      <c r="F116" s="378"/>
      <c r="G116" s="202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9"/>
      <c r="Z116" s="389"/>
    </row>
    <row r="117" spans="1:26" ht="15">
      <c r="A117" s="392" t="s">
        <v>514</v>
      </c>
      <c r="B117" s="368" t="s">
        <v>515</v>
      </c>
      <c r="C117" s="392"/>
      <c r="D117" s="202"/>
      <c r="E117" s="392"/>
      <c r="F117" s="392"/>
      <c r="G117" s="202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89"/>
      <c r="Z117" s="389"/>
    </row>
    <row r="118" spans="1:26" ht="15">
      <c r="A118" s="392" t="s">
        <v>516</v>
      </c>
      <c r="B118" s="368" t="s">
        <v>517</v>
      </c>
      <c r="C118" s="392"/>
      <c r="D118" s="202"/>
      <c r="E118" s="392"/>
      <c r="F118" s="392"/>
      <c r="G118" s="202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89"/>
      <c r="Z118" s="389"/>
    </row>
    <row r="119" spans="1:26" ht="15">
      <c r="A119" s="396" t="s">
        <v>518</v>
      </c>
      <c r="B119" s="376" t="s">
        <v>519</v>
      </c>
      <c r="C119" s="394"/>
      <c r="D119" s="202"/>
      <c r="E119" s="394"/>
      <c r="F119" s="394"/>
      <c r="G119" s="202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89"/>
      <c r="Z119" s="389"/>
    </row>
    <row r="120" spans="1:26" ht="15">
      <c r="A120" s="378" t="s">
        <v>520</v>
      </c>
      <c r="B120" s="368" t="s">
        <v>521</v>
      </c>
      <c r="C120" s="378"/>
      <c r="D120" s="202"/>
      <c r="E120" s="378"/>
      <c r="F120" s="378"/>
      <c r="G120" s="202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9"/>
      <c r="Z120" s="389"/>
    </row>
    <row r="121" spans="1:26" ht="15.75">
      <c r="A121" s="397" t="s">
        <v>522</v>
      </c>
      <c r="B121" s="398" t="s">
        <v>523</v>
      </c>
      <c r="C121" s="394"/>
      <c r="D121" s="202"/>
      <c r="E121" s="394"/>
      <c r="F121" s="394"/>
      <c r="G121" s="202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89"/>
      <c r="Z121" s="389"/>
    </row>
    <row r="122" spans="1:26" ht="15.75">
      <c r="A122" s="399" t="s">
        <v>524</v>
      </c>
      <c r="B122" s="400"/>
      <c r="C122" s="371">
        <f>SUM(C98:C121)</f>
        <v>118300</v>
      </c>
      <c r="D122" s="80">
        <f>SUM(D98,D121)</f>
        <v>106609</v>
      </c>
      <c r="E122" s="371"/>
      <c r="F122" s="371"/>
      <c r="G122" s="80">
        <f>SUM(G98,G121)</f>
        <v>104612</v>
      </c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2:26" ht="15"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2:26" ht="15"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2:26" ht="15"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2:26" ht="15"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2:26" ht="15"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2:26" ht="15"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2:26" ht="15"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2:26" ht="15"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2:26" ht="15"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2:26" ht="15"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2:26" ht="15"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2:26" ht="15"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2:26" ht="15"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  <row r="136" spans="2:26" ht="15"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</row>
    <row r="137" spans="2:26" ht="15"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</row>
    <row r="138" spans="2:26" ht="15"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</row>
    <row r="139" spans="2:26" ht="15"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</row>
    <row r="140" spans="2:26" ht="15"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</row>
    <row r="141" spans="2:26" ht="15"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</row>
    <row r="142" spans="2:26" ht="15"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</row>
    <row r="143" spans="2:26" ht="15"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</row>
    <row r="144" spans="2:26" ht="15"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</row>
    <row r="145" spans="2:26" ht="15"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</row>
    <row r="146" spans="2:26" ht="15"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</row>
    <row r="147" spans="2:26" ht="15"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</row>
    <row r="148" spans="2:26" ht="15"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</row>
    <row r="149" spans="2:26" ht="15"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</row>
    <row r="150" spans="2:26" ht="15"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</row>
    <row r="151" spans="2:26" ht="15"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</row>
    <row r="152" spans="2:26" ht="15"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</row>
    <row r="153" spans="2:26" ht="15"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</row>
    <row r="154" spans="2:26" ht="15"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</row>
    <row r="155" spans="2:26" ht="15"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</row>
    <row r="156" spans="2:26" ht="15"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</row>
    <row r="157" spans="2:26" ht="15"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</row>
    <row r="158" spans="2:26" ht="15"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</row>
    <row r="159" spans="2:26" ht="15"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</row>
    <row r="160" spans="2:26" ht="15"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</row>
    <row r="161" spans="2:26" ht="15"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</row>
    <row r="162" spans="2:26" ht="15"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</row>
    <row r="163" spans="2:26" ht="15"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</row>
    <row r="164" spans="2:26" ht="15"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</row>
    <row r="165" spans="2:26" ht="15">
      <c r="B165" s="389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</row>
    <row r="166" spans="2:26" ht="15"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</row>
    <row r="167" spans="2:26" ht="15"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</row>
    <row r="168" spans="2:26" ht="15"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</row>
    <row r="169" spans="2:26" ht="15">
      <c r="B169" s="389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</row>
    <row r="170" spans="2:26" ht="15">
      <c r="B170" s="389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</row>
    <row r="171" spans="2:26" ht="15">
      <c r="B171" s="389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0" fitToWidth="1" horizontalDpi="600" verticalDpi="600" orientation="portrait" paperSize="9" scale="6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C2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F21" sqref="F21"/>
    </sheetView>
  </sheetViews>
  <sheetFormatPr defaultColWidth="9.140625" defaultRowHeight="15"/>
  <cols>
    <col min="1" max="1" width="8.140625" style="190" customWidth="1"/>
    <col min="2" max="2" width="82.00390625" style="190" customWidth="1"/>
    <col min="3" max="3" width="19.140625" style="190" customWidth="1"/>
    <col min="4" max="16384" width="9.140625" style="190" customWidth="1"/>
  </cols>
  <sheetData>
    <row r="5" spans="1:3" ht="15.75">
      <c r="A5" s="648" t="s">
        <v>987</v>
      </c>
      <c r="B5" s="648"/>
      <c r="C5" s="648"/>
    </row>
    <row r="7" ht="12.75" customHeight="1">
      <c r="C7" s="424" t="s">
        <v>981</v>
      </c>
    </row>
    <row r="8" spans="1:3" ht="12.75" customHeight="1">
      <c r="A8" s="646" t="s">
        <v>980</v>
      </c>
      <c r="B8" s="647"/>
      <c r="C8" s="647"/>
    </row>
    <row r="9" spans="1:3" ht="15">
      <c r="A9" s="191" t="s">
        <v>184</v>
      </c>
      <c r="B9" s="191" t="s">
        <v>109</v>
      </c>
      <c r="C9" s="191" t="s">
        <v>755</v>
      </c>
    </row>
    <row r="10" spans="1:3" ht="15">
      <c r="A10" s="191">
        <v>1</v>
      </c>
      <c r="B10" s="191">
        <v>2</v>
      </c>
      <c r="C10" s="191">
        <v>3</v>
      </c>
    </row>
    <row r="11" spans="1:3" ht="12.75">
      <c r="A11" s="192" t="s">
        <v>149</v>
      </c>
      <c r="B11" s="193" t="s">
        <v>756</v>
      </c>
      <c r="C11" s="194">
        <v>2504</v>
      </c>
    </row>
    <row r="12" spans="1:3" ht="12.75">
      <c r="A12" s="192" t="s">
        <v>152</v>
      </c>
      <c r="B12" s="193" t="s">
        <v>757</v>
      </c>
      <c r="C12" s="194">
        <v>-108048</v>
      </c>
    </row>
    <row r="13" spans="1:3" ht="12.75">
      <c r="A13" s="195" t="s">
        <v>155</v>
      </c>
      <c r="B13" s="196" t="s">
        <v>758</v>
      </c>
      <c r="C13" s="197">
        <f>SUM(C11:C12)</f>
        <v>-105544</v>
      </c>
    </row>
    <row r="14" spans="1:3" ht="12.75">
      <c r="A14" s="192" t="s">
        <v>158</v>
      </c>
      <c r="B14" s="193" t="s">
        <v>759</v>
      </c>
      <c r="C14" s="194">
        <v>105875</v>
      </c>
    </row>
    <row r="15" spans="1:3" ht="12.75">
      <c r="A15" s="192" t="s">
        <v>161</v>
      </c>
      <c r="B15" s="193" t="s">
        <v>760</v>
      </c>
      <c r="C15" s="194">
        <v>0</v>
      </c>
    </row>
    <row r="16" spans="1:3" ht="12.75">
      <c r="A16" s="195" t="s">
        <v>164</v>
      </c>
      <c r="B16" s="196" t="s">
        <v>761</v>
      </c>
      <c r="C16" s="197">
        <f>SUM(C14:C15)</f>
        <v>105875</v>
      </c>
    </row>
    <row r="17" spans="1:3" ht="12.75">
      <c r="A17" s="195" t="s">
        <v>167</v>
      </c>
      <c r="B17" s="196" t="s">
        <v>762</v>
      </c>
      <c r="C17" s="197">
        <v>331</v>
      </c>
    </row>
    <row r="18" spans="1:3" ht="12.75">
      <c r="A18" s="192" t="s">
        <v>185</v>
      </c>
      <c r="B18" s="193" t="s">
        <v>763</v>
      </c>
      <c r="C18" s="194">
        <v>0</v>
      </c>
    </row>
    <row r="19" spans="1:3" ht="12.75">
      <c r="A19" s="192" t="s">
        <v>186</v>
      </c>
      <c r="B19" s="193" t="s">
        <v>764</v>
      </c>
      <c r="C19" s="194">
        <v>0</v>
      </c>
    </row>
    <row r="20" spans="1:3" ht="12.75">
      <c r="A20" s="195" t="s">
        <v>187</v>
      </c>
      <c r="B20" s="196" t="s">
        <v>765</v>
      </c>
      <c r="C20" s="197">
        <v>0</v>
      </c>
    </row>
    <row r="21" spans="1:3" ht="12.75">
      <c r="A21" s="192" t="s">
        <v>188</v>
      </c>
      <c r="B21" s="193" t="s">
        <v>766</v>
      </c>
      <c r="C21" s="194">
        <v>0</v>
      </c>
    </row>
    <row r="22" spans="1:3" ht="12.75">
      <c r="A22" s="192" t="s">
        <v>189</v>
      </c>
      <c r="B22" s="193" t="s">
        <v>767</v>
      </c>
      <c r="C22" s="194">
        <v>0</v>
      </c>
    </row>
    <row r="23" spans="1:3" ht="12.75">
      <c r="A23" s="195" t="s">
        <v>190</v>
      </c>
      <c r="B23" s="196" t="s">
        <v>768</v>
      </c>
      <c r="C23" s="197">
        <v>0</v>
      </c>
    </row>
    <row r="24" spans="1:3" ht="12.75">
      <c r="A24" s="195" t="s">
        <v>191</v>
      </c>
      <c r="B24" s="196" t="s">
        <v>769</v>
      </c>
      <c r="C24" s="197">
        <v>0</v>
      </c>
    </row>
    <row r="25" spans="1:3" ht="12.75">
      <c r="A25" s="195" t="s">
        <v>192</v>
      </c>
      <c r="B25" s="196" t="s">
        <v>770</v>
      </c>
      <c r="C25" s="197">
        <v>331</v>
      </c>
    </row>
    <row r="26" spans="1:3" ht="12.75">
      <c r="A26" s="195" t="s">
        <v>193</v>
      </c>
      <c r="B26" s="196" t="s">
        <v>771</v>
      </c>
      <c r="C26" s="197">
        <v>0</v>
      </c>
    </row>
    <row r="27" spans="1:3" ht="12.75">
      <c r="A27" s="195" t="s">
        <v>194</v>
      </c>
      <c r="B27" s="196" t="s">
        <v>772</v>
      </c>
      <c r="C27" s="197">
        <v>331</v>
      </c>
    </row>
    <row r="28" spans="1:3" ht="12.75">
      <c r="A28" s="195" t="s">
        <v>195</v>
      </c>
      <c r="B28" s="196" t="s">
        <v>773</v>
      </c>
      <c r="C28" s="197">
        <v>0</v>
      </c>
    </row>
    <row r="29" spans="1:3" ht="12.75">
      <c r="A29" s="195" t="s">
        <v>196</v>
      </c>
      <c r="B29" s="196" t="s">
        <v>774</v>
      </c>
      <c r="C29" s="197">
        <v>0</v>
      </c>
    </row>
  </sheetData>
  <sheetProtection/>
  <mergeCells count="2">
    <mergeCell ref="A5:C5"/>
    <mergeCell ref="A8:C8"/>
  </mergeCells>
  <printOptions/>
  <pageMargins left="0.75" right="0.75" top="1" bottom="1" header="0.5" footer="0.5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C27" sqref="C27"/>
    </sheetView>
  </sheetViews>
  <sheetFormatPr defaultColWidth="9.140625" defaultRowHeight="15"/>
  <cols>
    <col min="1" max="1" width="8.140625" style="190" customWidth="1"/>
    <col min="2" max="2" width="82.00390625" style="190" customWidth="1"/>
    <col min="3" max="3" width="19.140625" style="190" customWidth="1"/>
    <col min="4" max="16384" width="9.140625" style="190" customWidth="1"/>
  </cols>
  <sheetData>
    <row r="3" spans="1:3" ht="15.75">
      <c r="A3" s="648" t="s">
        <v>987</v>
      </c>
      <c r="B3" s="648"/>
      <c r="C3" s="648"/>
    </row>
    <row r="6" ht="12.75">
      <c r="C6" s="424" t="s">
        <v>983</v>
      </c>
    </row>
    <row r="7" spans="1:3" ht="12.75" customHeight="1">
      <c r="A7" s="649" t="s">
        <v>982</v>
      </c>
      <c r="B7" s="650"/>
      <c r="C7" s="651"/>
    </row>
    <row r="8" spans="1:3" ht="15">
      <c r="A8" s="191" t="s">
        <v>184</v>
      </c>
      <c r="B8" s="191" t="s">
        <v>109</v>
      </c>
      <c r="C8" s="191" t="s">
        <v>755</v>
      </c>
    </row>
    <row r="9" spans="1:3" ht="15">
      <c r="A9" s="191">
        <v>1</v>
      </c>
      <c r="B9" s="191">
        <v>2</v>
      </c>
      <c r="C9" s="191">
        <v>3</v>
      </c>
    </row>
    <row r="10" spans="1:3" ht="12.75">
      <c r="A10" s="192" t="s">
        <v>149</v>
      </c>
      <c r="B10" s="193" t="s">
        <v>756</v>
      </c>
      <c r="C10" s="194">
        <v>969</v>
      </c>
    </row>
    <row r="11" spans="1:3" ht="12.75">
      <c r="A11" s="192" t="s">
        <v>152</v>
      </c>
      <c r="B11" s="193" t="s">
        <v>757</v>
      </c>
      <c r="C11" s="194">
        <v>-24482</v>
      </c>
    </row>
    <row r="12" spans="1:3" ht="12.75">
      <c r="A12" s="195" t="s">
        <v>155</v>
      </c>
      <c r="B12" s="196" t="s">
        <v>758</v>
      </c>
      <c r="C12" s="197">
        <f>SUM(C10:C11)</f>
        <v>-23513</v>
      </c>
    </row>
    <row r="13" spans="1:3" ht="12.75">
      <c r="A13" s="192" t="s">
        <v>158</v>
      </c>
      <c r="B13" s="193" t="s">
        <v>759</v>
      </c>
      <c r="C13" s="194">
        <v>23668</v>
      </c>
    </row>
    <row r="14" spans="1:3" ht="12.75">
      <c r="A14" s="192" t="s">
        <v>161</v>
      </c>
      <c r="B14" s="193" t="s">
        <v>760</v>
      </c>
      <c r="C14" s="194">
        <v>0</v>
      </c>
    </row>
    <row r="15" spans="1:3" ht="12.75">
      <c r="A15" s="195" t="s">
        <v>164</v>
      </c>
      <c r="B15" s="196" t="s">
        <v>761</v>
      </c>
      <c r="C15" s="197">
        <f>SUM(C13:C14)</f>
        <v>23668</v>
      </c>
    </row>
    <row r="16" spans="1:3" ht="12.75">
      <c r="A16" s="195" t="s">
        <v>167</v>
      </c>
      <c r="B16" s="196" t="s">
        <v>762</v>
      </c>
      <c r="C16" s="197">
        <v>155</v>
      </c>
    </row>
    <row r="17" spans="1:3" ht="12.75">
      <c r="A17" s="192" t="s">
        <v>185</v>
      </c>
      <c r="B17" s="193" t="s">
        <v>763</v>
      </c>
      <c r="C17" s="194">
        <v>0</v>
      </c>
    </row>
    <row r="18" spans="1:3" ht="12.75">
      <c r="A18" s="192" t="s">
        <v>186</v>
      </c>
      <c r="B18" s="193" t="s">
        <v>764</v>
      </c>
      <c r="C18" s="194">
        <v>0</v>
      </c>
    </row>
    <row r="19" spans="1:3" ht="12.75">
      <c r="A19" s="195" t="s">
        <v>187</v>
      </c>
      <c r="B19" s="196" t="s">
        <v>765</v>
      </c>
      <c r="C19" s="197">
        <v>0</v>
      </c>
    </row>
    <row r="20" spans="1:3" ht="12.75">
      <c r="A20" s="192" t="s">
        <v>188</v>
      </c>
      <c r="B20" s="193" t="s">
        <v>766</v>
      </c>
      <c r="C20" s="194">
        <v>0</v>
      </c>
    </row>
    <row r="21" spans="1:3" ht="12.75">
      <c r="A21" s="192" t="s">
        <v>189</v>
      </c>
      <c r="B21" s="193" t="s">
        <v>767</v>
      </c>
      <c r="C21" s="194">
        <v>0</v>
      </c>
    </row>
    <row r="22" spans="1:3" ht="12.75">
      <c r="A22" s="195" t="s">
        <v>190</v>
      </c>
      <c r="B22" s="196" t="s">
        <v>768</v>
      </c>
      <c r="C22" s="197">
        <v>0</v>
      </c>
    </row>
    <row r="23" spans="1:3" ht="12.75">
      <c r="A23" s="195" t="s">
        <v>191</v>
      </c>
      <c r="B23" s="196" t="s">
        <v>769</v>
      </c>
      <c r="C23" s="197">
        <v>0</v>
      </c>
    </row>
    <row r="24" spans="1:3" ht="12.75">
      <c r="A24" s="195" t="s">
        <v>192</v>
      </c>
      <c r="B24" s="196" t="s">
        <v>770</v>
      </c>
      <c r="C24" s="197">
        <v>155</v>
      </c>
    </row>
    <row r="25" spans="1:3" ht="12.75">
      <c r="A25" s="195" t="s">
        <v>193</v>
      </c>
      <c r="B25" s="196" t="s">
        <v>771</v>
      </c>
      <c r="C25" s="197">
        <v>0</v>
      </c>
    </row>
    <row r="26" spans="1:3" ht="12.75">
      <c r="A26" s="195" t="s">
        <v>194</v>
      </c>
      <c r="B26" s="196" t="s">
        <v>772</v>
      </c>
      <c r="C26" s="197">
        <v>155</v>
      </c>
    </row>
    <row r="27" spans="1:3" ht="12.75">
      <c r="A27" s="195" t="s">
        <v>195</v>
      </c>
      <c r="B27" s="196" t="s">
        <v>773</v>
      </c>
      <c r="C27" s="197">
        <v>0</v>
      </c>
    </row>
    <row r="28" spans="1:3" ht="12.75">
      <c r="A28" s="195" t="s">
        <v>196</v>
      </c>
      <c r="B28" s="196" t="s">
        <v>774</v>
      </c>
      <c r="C28" s="197">
        <v>0</v>
      </c>
    </row>
  </sheetData>
  <sheetProtection/>
  <mergeCells count="2">
    <mergeCell ref="A7:C7"/>
    <mergeCell ref="A3:C3"/>
  </mergeCells>
  <printOptions/>
  <pageMargins left="0.75" right="0.75" top="1" bottom="1" header="0.5" footer="0.5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4:C3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8.140625" style="190" customWidth="1"/>
    <col min="2" max="2" width="82.00390625" style="190" customWidth="1"/>
    <col min="3" max="3" width="19.140625" style="190" customWidth="1"/>
    <col min="4" max="16384" width="9.140625" style="190" customWidth="1"/>
  </cols>
  <sheetData>
    <row r="4" spans="1:3" ht="15.75">
      <c r="A4" s="648" t="s">
        <v>987</v>
      </c>
      <c r="B4" s="648"/>
      <c r="C4" s="648"/>
    </row>
    <row r="7" ht="12.75">
      <c r="C7" s="424" t="s">
        <v>985</v>
      </c>
    </row>
    <row r="9" spans="1:3" ht="12.75">
      <c r="A9" s="646" t="s">
        <v>984</v>
      </c>
      <c r="B9" s="647"/>
      <c r="C9" s="647"/>
    </row>
    <row r="10" spans="1:3" ht="15">
      <c r="A10" s="191" t="s">
        <v>184</v>
      </c>
      <c r="B10" s="191" t="s">
        <v>109</v>
      </c>
      <c r="C10" s="191" t="s">
        <v>755</v>
      </c>
    </row>
    <row r="11" spans="1:3" ht="15">
      <c r="A11" s="191">
        <v>1</v>
      </c>
      <c r="B11" s="191">
        <v>2</v>
      </c>
      <c r="C11" s="191">
        <v>3</v>
      </c>
    </row>
    <row r="12" spans="1:3" ht="12.75">
      <c r="A12" s="192" t="s">
        <v>149</v>
      </c>
      <c r="B12" s="193" t="s">
        <v>756</v>
      </c>
      <c r="C12" s="194">
        <v>20098</v>
      </c>
    </row>
    <row r="13" spans="1:3" ht="12.75">
      <c r="A13" s="192" t="s">
        <v>152</v>
      </c>
      <c r="B13" s="193" t="s">
        <v>757</v>
      </c>
      <c r="C13" s="194">
        <v>-46869</v>
      </c>
    </row>
    <row r="14" spans="1:3" ht="12.75">
      <c r="A14" s="195" t="s">
        <v>155</v>
      </c>
      <c r="B14" s="196" t="s">
        <v>758</v>
      </c>
      <c r="C14" s="197">
        <f>SUM(C12:C13)</f>
        <v>-26771</v>
      </c>
    </row>
    <row r="15" spans="1:3" ht="12.75">
      <c r="A15" s="192" t="s">
        <v>158</v>
      </c>
      <c r="B15" s="193" t="s">
        <v>759</v>
      </c>
      <c r="C15" s="194">
        <v>27194</v>
      </c>
    </row>
    <row r="16" spans="1:3" ht="12.75">
      <c r="A16" s="192" t="s">
        <v>161</v>
      </c>
      <c r="B16" s="193" t="s">
        <v>760</v>
      </c>
      <c r="C16" s="194">
        <v>0</v>
      </c>
    </row>
    <row r="17" spans="1:3" ht="12.75">
      <c r="A17" s="195" t="s">
        <v>164</v>
      </c>
      <c r="B17" s="196" t="s">
        <v>761</v>
      </c>
      <c r="C17" s="197">
        <f>SUM(C15:C16)</f>
        <v>27194</v>
      </c>
    </row>
    <row r="18" spans="1:3" ht="12.75">
      <c r="A18" s="195" t="s">
        <v>167</v>
      </c>
      <c r="B18" s="196" t="s">
        <v>762</v>
      </c>
      <c r="C18" s="197">
        <v>423</v>
      </c>
    </row>
    <row r="19" spans="1:3" ht="12.75">
      <c r="A19" s="192" t="s">
        <v>185</v>
      </c>
      <c r="B19" s="193" t="s">
        <v>763</v>
      </c>
      <c r="C19" s="194">
        <v>0</v>
      </c>
    </row>
    <row r="20" spans="1:3" ht="12.75">
      <c r="A20" s="192" t="s">
        <v>186</v>
      </c>
      <c r="B20" s="193" t="s">
        <v>764</v>
      </c>
      <c r="C20" s="194">
        <v>0</v>
      </c>
    </row>
    <row r="21" spans="1:3" ht="12.75">
      <c r="A21" s="195" t="s">
        <v>187</v>
      </c>
      <c r="B21" s="196" t="s">
        <v>765</v>
      </c>
      <c r="C21" s="197">
        <v>0</v>
      </c>
    </row>
    <row r="22" spans="1:3" ht="12.75">
      <c r="A22" s="192" t="s">
        <v>188</v>
      </c>
      <c r="B22" s="193" t="s">
        <v>766</v>
      </c>
      <c r="C22" s="194">
        <v>0</v>
      </c>
    </row>
    <row r="23" spans="1:3" ht="12.75">
      <c r="A23" s="192" t="s">
        <v>189</v>
      </c>
      <c r="B23" s="193" t="s">
        <v>767</v>
      </c>
      <c r="C23" s="194">
        <v>0</v>
      </c>
    </row>
    <row r="24" spans="1:3" ht="12.75">
      <c r="A24" s="195" t="s">
        <v>190</v>
      </c>
      <c r="B24" s="196" t="s">
        <v>768</v>
      </c>
      <c r="C24" s="197">
        <v>0</v>
      </c>
    </row>
    <row r="25" spans="1:3" ht="12.75">
      <c r="A25" s="195" t="s">
        <v>191</v>
      </c>
      <c r="B25" s="196" t="s">
        <v>769</v>
      </c>
      <c r="C25" s="197">
        <v>0</v>
      </c>
    </row>
    <row r="26" spans="1:3" ht="12.75">
      <c r="A26" s="195" t="s">
        <v>192</v>
      </c>
      <c r="B26" s="196" t="s">
        <v>770</v>
      </c>
      <c r="C26" s="197">
        <v>423</v>
      </c>
    </row>
    <row r="27" spans="1:3" ht="12.75">
      <c r="A27" s="195" t="s">
        <v>193</v>
      </c>
      <c r="B27" s="196" t="s">
        <v>771</v>
      </c>
      <c r="C27" s="197">
        <v>0</v>
      </c>
    </row>
    <row r="28" spans="1:3" ht="12.75">
      <c r="A28" s="195" t="s">
        <v>194</v>
      </c>
      <c r="B28" s="196" t="s">
        <v>772</v>
      </c>
      <c r="C28" s="197">
        <v>423</v>
      </c>
    </row>
    <row r="29" spans="1:3" ht="12.75">
      <c r="A29" s="195" t="s">
        <v>195</v>
      </c>
      <c r="B29" s="196" t="s">
        <v>773</v>
      </c>
      <c r="C29" s="197">
        <v>0</v>
      </c>
    </row>
    <row r="30" spans="1:3" ht="12.75">
      <c r="A30" s="195" t="s">
        <v>196</v>
      </c>
      <c r="B30" s="196" t="s">
        <v>774</v>
      </c>
      <c r="C30" s="197">
        <v>0</v>
      </c>
    </row>
  </sheetData>
  <sheetProtection/>
  <mergeCells count="2">
    <mergeCell ref="A9:C9"/>
    <mergeCell ref="A4:C4"/>
  </mergeCells>
  <printOptions/>
  <pageMargins left="0.75" right="0.75" top="1" bottom="1" header="0.5" footer="0.5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4">
      <selection activeCell="L25" sqref="L25"/>
    </sheetView>
  </sheetViews>
  <sheetFormatPr defaultColWidth="9.140625" defaultRowHeight="15"/>
  <cols>
    <col min="1" max="1" width="46.00390625" style="0" customWidth="1"/>
    <col min="2" max="2" width="12.8515625" style="0" customWidth="1"/>
    <col min="3" max="3" width="12.28125" style="0" customWidth="1"/>
    <col min="4" max="4" width="11.7109375" style="0" customWidth="1"/>
    <col min="5" max="5" width="12.421875" style="0" customWidth="1"/>
    <col min="6" max="6" width="10.28125" style="0" customWidth="1"/>
    <col min="7" max="7" width="11.00390625" style="0" customWidth="1"/>
    <col min="8" max="8" width="11.140625" style="0" customWidth="1"/>
    <col min="10" max="10" width="13.140625" style="0" customWidth="1"/>
  </cols>
  <sheetData>
    <row r="1" spans="1:8" ht="15">
      <c r="A1" s="644"/>
      <c r="B1" s="634"/>
      <c r="C1" s="634"/>
      <c r="D1" s="634"/>
      <c r="E1" s="634"/>
      <c r="F1" s="634"/>
      <c r="G1" s="634"/>
      <c r="H1" s="634"/>
    </row>
    <row r="2" ht="15">
      <c r="A2" s="1"/>
    </row>
    <row r="3" spans="1:8" ht="15">
      <c r="A3" s="611" t="s">
        <v>989</v>
      </c>
      <c r="B3" s="645"/>
      <c r="C3" s="645"/>
      <c r="D3" s="645"/>
      <c r="E3" s="645"/>
      <c r="F3" s="645"/>
      <c r="G3" s="645"/>
      <c r="H3" s="645"/>
    </row>
    <row r="4" spans="1:8" ht="25.5" customHeight="1">
      <c r="A4" s="611" t="s">
        <v>92</v>
      </c>
      <c r="B4" s="634"/>
      <c r="C4" s="634"/>
      <c r="D4" s="634"/>
      <c r="E4" s="634"/>
      <c r="F4" s="634"/>
      <c r="G4" s="634"/>
      <c r="H4" s="634"/>
    </row>
    <row r="6" spans="1:10" ht="63.75" customHeight="1">
      <c r="A6" s="15" t="s">
        <v>20</v>
      </c>
      <c r="B6" s="16"/>
      <c r="C6" s="16"/>
      <c r="D6" s="16"/>
      <c r="E6" s="16"/>
      <c r="F6" s="16"/>
      <c r="G6" s="16"/>
      <c r="H6" s="652" t="s">
        <v>781</v>
      </c>
      <c r="I6" s="652"/>
      <c r="J6" s="652"/>
    </row>
    <row r="7" spans="1:10" s="209" customFormat="1" ht="36.75">
      <c r="A7" s="485" t="s">
        <v>21</v>
      </c>
      <c r="B7" s="486" t="s">
        <v>22</v>
      </c>
      <c r="C7" s="486" t="s">
        <v>23</v>
      </c>
      <c r="D7" s="486" t="s">
        <v>24</v>
      </c>
      <c r="E7" s="486" t="s">
        <v>25</v>
      </c>
      <c r="F7" s="486" t="s">
        <v>875</v>
      </c>
      <c r="G7" s="486" t="s">
        <v>876</v>
      </c>
      <c r="H7" s="486" t="s">
        <v>877</v>
      </c>
      <c r="I7" s="486" t="s">
        <v>50</v>
      </c>
      <c r="J7" s="486" t="s">
        <v>398</v>
      </c>
    </row>
    <row r="8" spans="1:10" ht="15.75">
      <c r="A8" s="17"/>
      <c r="B8" s="17"/>
      <c r="C8" s="18"/>
      <c r="D8" s="18"/>
      <c r="E8" s="18"/>
      <c r="F8" s="18"/>
      <c r="G8" s="18"/>
      <c r="H8" s="18"/>
      <c r="I8" s="263"/>
      <c r="J8" s="263"/>
    </row>
    <row r="9" spans="1:10" ht="15.75">
      <c r="A9" s="17"/>
      <c r="B9" s="17"/>
      <c r="C9" s="18"/>
      <c r="D9" s="18"/>
      <c r="E9" s="18"/>
      <c r="F9" s="18"/>
      <c r="G9" s="18"/>
      <c r="H9" s="18"/>
      <c r="I9" s="263"/>
      <c r="J9" s="263"/>
    </row>
    <row r="10" spans="1:10" ht="15.75">
      <c r="A10" s="17"/>
      <c r="B10" s="17"/>
      <c r="C10" s="18"/>
      <c r="D10" s="18"/>
      <c r="E10" s="18"/>
      <c r="F10" s="18"/>
      <c r="G10" s="18"/>
      <c r="H10" s="18"/>
      <c r="I10" s="263"/>
      <c r="J10" s="263"/>
    </row>
    <row r="11" spans="1:10" ht="15.75">
      <c r="A11" s="17"/>
      <c r="B11" s="17"/>
      <c r="C11" s="18"/>
      <c r="D11" s="18"/>
      <c r="E11" s="18"/>
      <c r="F11" s="18"/>
      <c r="G11" s="18"/>
      <c r="H11" s="18"/>
      <c r="I11" s="263"/>
      <c r="J11" s="263"/>
    </row>
    <row r="12" spans="1:10" ht="15">
      <c r="A12" s="19" t="s">
        <v>27</v>
      </c>
      <c r="B12" s="19"/>
      <c r="C12" s="20"/>
      <c r="D12" s="20"/>
      <c r="E12" s="20"/>
      <c r="F12" s="20"/>
      <c r="G12" s="20"/>
      <c r="H12" s="20"/>
      <c r="I12" s="263"/>
      <c r="J12" s="263">
        <v>0</v>
      </c>
    </row>
    <row r="13" spans="1:10" ht="15.75">
      <c r="A13" s="17"/>
      <c r="B13" s="17"/>
      <c r="C13" s="18"/>
      <c r="D13" s="18"/>
      <c r="E13" s="18"/>
      <c r="F13" s="18"/>
      <c r="G13" s="18"/>
      <c r="H13" s="18"/>
      <c r="I13" s="263"/>
      <c r="J13" s="263"/>
    </row>
    <row r="14" spans="1:10" ht="15.75">
      <c r="A14" s="17"/>
      <c r="B14" s="17"/>
      <c r="C14" s="18"/>
      <c r="D14" s="18"/>
      <c r="E14" s="18"/>
      <c r="F14" s="18"/>
      <c r="G14" s="18"/>
      <c r="H14" s="18"/>
      <c r="I14" s="263"/>
      <c r="J14" s="263"/>
    </row>
    <row r="15" spans="1:10" ht="15.75">
      <c r="A15" s="17"/>
      <c r="B15" s="17"/>
      <c r="C15" s="18"/>
      <c r="D15" s="18"/>
      <c r="E15" s="18"/>
      <c r="F15" s="18"/>
      <c r="G15" s="18"/>
      <c r="H15" s="18"/>
      <c r="I15" s="263"/>
      <c r="J15" s="263"/>
    </row>
    <row r="16" spans="1:10" ht="15.75">
      <c r="A16" s="17"/>
      <c r="B16" s="17"/>
      <c r="C16" s="18"/>
      <c r="D16" s="18"/>
      <c r="E16" s="18"/>
      <c r="F16" s="18"/>
      <c r="G16" s="18"/>
      <c r="H16" s="18"/>
      <c r="I16" s="263"/>
      <c r="J16" s="263"/>
    </row>
    <row r="17" spans="1:10" ht="15">
      <c r="A17" s="19" t="s">
        <v>28</v>
      </c>
      <c r="B17" s="19"/>
      <c r="C17" s="20"/>
      <c r="D17" s="20"/>
      <c r="E17" s="20"/>
      <c r="F17" s="20"/>
      <c r="G17" s="20"/>
      <c r="H17" s="20"/>
      <c r="I17" s="263"/>
      <c r="J17" s="263"/>
    </row>
    <row r="18" spans="1:10" ht="15.75">
      <c r="A18" s="13" t="s">
        <v>399</v>
      </c>
      <c r="B18" s="17"/>
      <c r="C18" s="18"/>
      <c r="D18" s="18"/>
      <c r="E18" s="18"/>
      <c r="F18" s="18"/>
      <c r="G18" s="18"/>
      <c r="H18" s="18"/>
      <c r="I18" s="263"/>
      <c r="J18" s="263"/>
    </row>
    <row r="19" spans="1:10" ht="15.75">
      <c r="A19" s="268" t="s">
        <v>402</v>
      </c>
      <c r="B19" s="267">
        <v>2013</v>
      </c>
      <c r="C19" s="18">
        <v>0</v>
      </c>
      <c r="D19" s="18">
        <v>468</v>
      </c>
      <c r="E19" s="480">
        <v>5741</v>
      </c>
      <c r="F19" s="480">
        <v>5640</v>
      </c>
      <c r="G19" s="480">
        <v>5435</v>
      </c>
      <c r="H19" s="480">
        <v>5185</v>
      </c>
      <c r="I19" s="13">
        <v>19851</v>
      </c>
      <c r="J19" s="481">
        <f>SUM(C19:I19)</f>
        <v>42320</v>
      </c>
    </row>
    <row r="20" spans="1:10" ht="15.75">
      <c r="A20" s="17"/>
      <c r="B20" s="17"/>
      <c r="C20" s="18"/>
      <c r="D20" s="18"/>
      <c r="E20" s="18"/>
      <c r="F20" s="18"/>
      <c r="G20" s="18"/>
      <c r="H20" s="18"/>
      <c r="I20" s="482"/>
      <c r="J20" s="482"/>
    </row>
    <row r="21" spans="1:10" ht="15.75">
      <c r="A21" s="17"/>
      <c r="B21" s="17"/>
      <c r="C21" s="18"/>
      <c r="D21" s="18"/>
      <c r="E21" s="18"/>
      <c r="F21" s="18"/>
      <c r="G21" s="18"/>
      <c r="H21" s="18"/>
      <c r="I21" s="482"/>
      <c r="J21" s="482"/>
    </row>
    <row r="22" spans="1:10" ht="15.75">
      <c r="A22" s="19" t="s">
        <v>29</v>
      </c>
      <c r="B22" s="19"/>
      <c r="C22" s="20"/>
      <c r="D22" s="20"/>
      <c r="E22" s="20"/>
      <c r="F22" s="20"/>
      <c r="G22" s="20"/>
      <c r="H22" s="20"/>
      <c r="I22" s="482"/>
      <c r="J22" s="482"/>
    </row>
    <row r="23" spans="1:10" ht="15.75">
      <c r="A23" s="17"/>
      <c r="B23" s="17"/>
      <c r="C23" s="18"/>
      <c r="D23" s="18"/>
      <c r="E23" s="592"/>
      <c r="F23" s="18"/>
      <c r="G23" s="18"/>
      <c r="H23" s="18"/>
      <c r="I23" s="482"/>
      <c r="J23" s="481">
        <f>SUM(C23:I23)</f>
        <v>0</v>
      </c>
    </row>
    <row r="24" spans="1:10" ht="15.75">
      <c r="A24" s="17"/>
      <c r="B24" s="17"/>
      <c r="C24" s="18"/>
      <c r="D24" s="18"/>
      <c r="E24" s="18"/>
      <c r="F24" s="18"/>
      <c r="G24" s="18"/>
      <c r="H24" s="18"/>
      <c r="I24" s="482"/>
      <c r="J24" s="481">
        <f>SUM(C24:I24)</f>
        <v>0</v>
      </c>
    </row>
    <row r="25" spans="1:10" ht="15.75">
      <c r="A25" s="17" t="s">
        <v>880</v>
      </c>
      <c r="B25" s="17">
        <v>2015</v>
      </c>
      <c r="C25" s="18"/>
      <c r="D25" s="18">
        <v>4601</v>
      </c>
      <c r="E25" s="18">
        <v>8872</v>
      </c>
      <c r="F25" s="18">
        <v>68264</v>
      </c>
      <c r="G25" s="18">
        <v>68263</v>
      </c>
      <c r="H25" s="18"/>
      <c r="I25" s="482"/>
      <c r="J25" s="481">
        <f>SUM(C25:I25)</f>
        <v>150000</v>
      </c>
    </row>
    <row r="26" spans="1:10" ht="15.75">
      <c r="A26" s="19" t="s">
        <v>30</v>
      </c>
      <c r="B26" s="19"/>
      <c r="C26" s="20"/>
      <c r="D26" s="20"/>
      <c r="E26" s="20"/>
      <c r="F26" s="20"/>
      <c r="G26" s="20"/>
      <c r="H26" s="20"/>
      <c r="I26" s="482"/>
      <c r="J26" s="482"/>
    </row>
    <row r="27" spans="1:10" ht="15.75">
      <c r="A27" s="17"/>
      <c r="B27" s="17"/>
      <c r="C27" s="18"/>
      <c r="D27" s="18"/>
      <c r="E27" s="18"/>
      <c r="F27" s="18"/>
      <c r="G27" s="18"/>
      <c r="H27" s="18"/>
      <c r="I27" s="482"/>
      <c r="J27" s="481">
        <f>SUM(C27:I27)</f>
        <v>0</v>
      </c>
    </row>
    <row r="28" spans="1:10" ht="15.75">
      <c r="A28" s="19"/>
      <c r="B28" s="19"/>
      <c r="C28" s="20"/>
      <c r="D28" s="20"/>
      <c r="E28" s="20"/>
      <c r="F28" s="20"/>
      <c r="G28" s="20"/>
      <c r="H28" s="20"/>
      <c r="I28" s="482"/>
      <c r="J28" s="482"/>
    </row>
    <row r="29" spans="1:10" ht="15.75">
      <c r="A29" s="19"/>
      <c r="B29" s="19"/>
      <c r="C29" s="20"/>
      <c r="D29" s="20"/>
      <c r="E29" s="20"/>
      <c r="F29" s="20"/>
      <c r="G29" s="20"/>
      <c r="H29" s="20"/>
      <c r="I29" s="482"/>
      <c r="J29" s="482"/>
    </row>
    <row r="30" spans="1:10" ht="15.75">
      <c r="A30" s="19"/>
      <c r="B30" s="19"/>
      <c r="C30" s="20"/>
      <c r="D30" s="20"/>
      <c r="E30" s="20"/>
      <c r="F30" s="20"/>
      <c r="G30" s="20"/>
      <c r="H30" s="20"/>
      <c r="I30" s="482"/>
      <c r="J30" s="482"/>
    </row>
    <row r="31" spans="1:10" ht="16.5">
      <c r="A31" s="265" t="s">
        <v>31</v>
      </c>
      <c r="B31" s="266"/>
      <c r="C31" s="484">
        <f>SUM(C8:C30)</f>
        <v>0</v>
      </c>
      <c r="D31" s="484">
        <f>SUM(D8:D30)</f>
        <v>5069</v>
      </c>
      <c r="E31" s="484">
        <f>SUM(E19:E30)</f>
        <v>14613</v>
      </c>
      <c r="F31" s="484">
        <f>SUM(F19:F30)</f>
        <v>73904</v>
      </c>
      <c r="G31" s="484">
        <f>SUM(G19:G30)</f>
        <v>73698</v>
      </c>
      <c r="H31" s="484">
        <f>SUM(H19:H30)</f>
        <v>5185</v>
      </c>
      <c r="I31" s="483">
        <f>SUM(I8:I30)</f>
        <v>19851</v>
      </c>
      <c r="J31" s="483">
        <f>SUM(J8:J30)</f>
        <v>192320</v>
      </c>
    </row>
    <row r="32" spans="1:8" ht="15.75">
      <c r="A32" s="14"/>
      <c r="B32" s="14"/>
      <c r="C32" s="14"/>
      <c r="D32" s="14"/>
      <c r="E32" s="14"/>
      <c r="F32" s="14"/>
      <c r="G32" s="14"/>
      <c r="H32" s="14"/>
    </row>
    <row r="33" spans="1:8" ht="15.75">
      <c r="A33" s="14"/>
      <c r="B33" s="14"/>
      <c r="C33" s="14"/>
      <c r="D33" s="14"/>
      <c r="E33" s="14"/>
      <c r="F33" s="14"/>
      <c r="G33" s="14"/>
      <c r="H33" s="14"/>
    </row>
    <row r="34" spans="1:8" ht="15.75">
      <c r="A34" s="14"/>
      <c r="B34" s="14"/>
      <c r="C34" s="14"/>
      <c r="D34" s="14"/>
      <c r="E34" s="14"/>
      <c r="F34" s="14"/>
      <c r="G34" s="14"/>
      <c r="H34" s="14"/>
    </row>
    <row r="35" spans="1:8" ht="15.75">
      <c r="A35" s="14"/>
      <c r="B35" s="14"/>
      <c r="C35" s="14"/>
      <c r="D35" s="14"/>
      <c r="E35" s="14"/>
      <c r="F35" s="14"/>
      <c r="G35" s="14"/>
      <c r="H35" s="14"/>
    </row>
  </sheetData>
  <sheetProtection/>
  <mergeCells count="4">
    <mergeCell ref="A1:H1"/>
    <mergeCell ref="A3:H3"/>
    <mergeCell ref="A4:H4"/>
    <mergeCell ref="H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20">
      <selection activeCell="A2" sqref="A2:D43"/>
    </sheetView>
  </sheetViews>
  <sheetFormatPr defaultColWidth="9.140625" defaultRowHeight="15"/>
  <cols>
    <col min="1" max="1" width="74.7109375" style="0" customWidth="1"/>
    <col min="2" max="2" width="15.421875" style="0" customWidth="1"/>
    <col min="3" max="3" width="14.00390625" style="0" customWidth="1"/>
    <col min="4" max="4" width="14.57421875" style="0" customWidth="1"/>
  </cols>
  <sheetData>
    <row r="1" spans="1:4" ht="32.25" customHeight="1">
      <c r="A1" s="644"/>
      <c r="B1" s="634"/>
      <c r="C1" s="634"/>
      <c r="D1" s="634"/>
    </row>
    <row r="2" ht="15">
      <c r="A2" s="1"/>
    </row>
    <row r="3" spans="1:4" ht="15">
      <c r="A3" s="611" t="s">
        <v>989</v>
      </c>
      <c r="B3" s="645"/>
      <c r="C3" s="645"/>
      <c r="D3" s="645"/>
    </row>
    <row r="4" spans="1:4" ht="27" customHeight="1">
      <c r="A4" s="611" t="s">
        <v>93</v>
      </c>
      <c r="B4" s="645"/>
      <c r="C4" s="645"/>
      <c r="D4" s="645"/>
    </row>
    <row r="5" ht="15.75" thickBot="1">
      <c r="C5" s="421" t="s">
        <v>782</v>
      </c>
    </row>
    <row r="6" spans="1:4" ht="36.75">
      <c r="A6" s="21" t="s">
        <v>32</v>
      </c>
      <c r="B6" s="22" t="s">
        <v>33</v>
      </c>
      <c r="C6" s="22" t="s">
        <v>34</v>
      </c>
      <c r="D6" s="23" t="s">
        <v>35</v>
      </c>
    </row>
    <row r="7" spans="1:4" ht="15">
      <c r="A7" s="24"/>
      <c r="B7" s="25"/>
      <c r="C7" s="25"/>
      <c r="D7" s="26"/>
    </row>
    <row r="8" spans="1:4" ht="15">
      <c r="A8" s="24" t="s">
        <v>36</v>
      </c>
      <c r="B8" s="25">
        <v>6147</v>
      </c>
      <c r="C8" s="25">
        <v>103</v>
      </c>
      <c r="D8" s="26"/>
    </row>
    <row r="9" spans="1:4" ht="15">
      <c r="A9" s="24" t="s">
        <v>8</v>
      </c>
      <c r="B9" s="25">
        <v>242</v>
      </c>
      <c r="C9" s="25">
        <v>0</v>
      </c>
      <c r="D9" s="26"/>
    </row>
    <row r="10" spans="1:4" ht="15">
      <c r="A10" s="24" t="s">
        <v>37</v>
      </c>
      <c r="B10" s="25">
        <v>224392</v>
      </c>
      <c r="C10" s="25">
        <v>0</v>
      </c>
      <c r="D10" s="26"/>
    </row>
    <row r="11" spans="1:4" ht="15">
      <c r="A11" s="27" t="s">
        <v>38</v>
      </c>
      <c r="B11" s="25">
        <v>17439</v>
      </c>
      <c r="C11" s="25">
        <v>0</v>
      </c>
      <c r="D11" s="26"/>
    </row>
    <row r="12" spans="1:4" ht="15">
      <c r="A12" s="27"/>
      <c r="B12" s="25"/>
      <c r="C12" s="25"/>
      <c r="D12" s="26"/>
    </row>
    <row r="13" spans="1:4" ht="15.75">
      <c r="A13" s="28"/>
      <c r="B13" s="25"/>
      <c r="C13" s="25"/>
      <c r="D13" s="26"/>
    </row>
    <row r="14" spans="1:4" ht="16.5" thickBot="1">
      <c r="A14" s="29" t="s">
        <v>858</v>
      </c>
      <c r="B14" s="30">
        <f>SUM(B7:B13)</f>
        <v>248220</v>
      </c>
      <c r="C14" s="30">
        <f>SUM(C7:C13)</f>
        <v>103</v>
      </c>
      <c r="D14" s="31"/>
    </row>
    <row r="15" spans="1:4" ht="16.5" thickBot="1">
      <c r="A15" s="653"/>
      <c r="B15" s="654"/>
      <c r="C15" s="654"/>
      <c r="D15" s="655"/>
    </row>
    <row r="16" spans="1:4" ht="37.5" thickBot="1">
      <c r="A16" s="21" t="s">
        <v>39</v>
      </c>
      <c r="B16" s="32" t="s">
        <v>33</v>
      </c>
      <c r="C16" s="22" t="s">
        <v>34</v>
      </c>
      <c r="D16" s="33" t="s">
        <v>35</v>
      </c>
    </row>
    <row r="17" spans="1:4" ht="15">
      <c r="A17" s="89" t="s">
        <v>857</v>
      </c>
      <c r="B17" s="35">
        <v>166</v>
      </c>
      <c r="C17" s="35">
        <v>0</v>
      </c>
      <c r="D17" s="36"/>
    </row>
    <row r="18" spans="1:4" ht="15">
      <c r="A18" s="34"/>
      <c r="B18" s="35"/>
      <c r="C18" s="35"/>
      <c r="D18" s="36"/>
    </row>
    <row r="19" spans="1:4" ht="15">
      <c r="A19" s="37"/>
      <c r="B19" s="25"/>
      <c r="C19" s="25"/>
      <c r="D19" s="26"/>
    </row>
    <row r="20" spans="1:4" ht="15">
      <c r="A20" s="37"/>
      <c r="B20" s="25"/>
      <c r="C20" s="25"/>
      <c r="D20" s="26"/>
    </row>
    <row r="21" spans="1:4" ht="15.75" thickBot="1">
      <c r="A21" s="38" t="s">
        <v>859</v>
      </c>
      <c r="B21" s="39">
        <f>SUM(B17:B20)</f>
        <v>166</v>
      </c>
      <c r="C21" s="39">
        <f>SUM(C17:C20)</f>
        <v>0</v>
      </c>
      <c r="D21" s="40"/>
    </row>
    <row r="22" spans="1:4" ht="16.5" thickBot="1">
      <c r="A22" s="653"/>
      <c r="B22" s="654"/>
      <c r="C22" s="654"/>
      <c r="D22" s="655"/>
    </row>
    <row r="23" spans="1:4" ht="36.75">
      <c r="A23" s="21" t="s">
        <v>40</v>
      </c>
      <c r="B23" s="32" t="s">
        <v>33</v>
      </c>
      <c r="C23" s="22" t="s">
        <v>34</v>
      </c>
      <c r="D23" s="33" t="s">
        <v>35</v>
      </c>
    </row>
    <row r="24" spans="1:4" ht="15">
      <c r="A24" s="41" t="s">
        <v>103</v>
      </c>
      <c r="B24" s="25">
        <v>6527</v>
      </c>
      <c r="C24" s="25">
        <v>0</v>
      </c>
      <c r="D24" s="26"/>
    </row>
    <row r="25" spans="1:4" ht="15">
      <c r="A25" s="41"/>
      <c r="B25" s="25"/>
      <c r="C25" s="25"/>
      <c r="D25" s="26"/>
    </row>
    <row r="26" spans="1:4" ht="15">
      <c r="A26" s="37"/>
      <c r="B26" s="25"/>
      <c r="C26" s="25"/>
      <c r="D26" s="26"/>
    </row>
    <row r="27" spans="1:4" ht="15">
      <c r="A27" s="37"/>
      <c r="B27" s="25"/>
      <c r="C27" s="25"/>
      <c r="D27" s="26"/>
    </row>
    <row r="28" spans="1:4" ht="16.5" thickBot="1">
      <c r="A28" s="29" t="s">
        <v>860</v>
      </c>
      <c r="B28" s="30">
        <f>SUM(B24:B27)</f>
        <v>6527</v>
      </c>
      <c r="C28" s="30">
        <f>SUM(C24:C27)</f>
        <v>0</v>
      </c>
      <c r="D28" s="42"/>
    </row>
    <row r="29" spans="1:4" ht="17.25" thickBot="1">
      <c r="A29" s="656"/>
      <c r="B29" s="657"/>
      <c r="C29" s="657"/>
      <c r="D29" s="658"/>
    </row>
    <row r="30" spans="1:4" ht="36.75">
      <c r="A30" s="43" t="s">
        <v>41</v>
      </c>
      <c r="B30" s="32" t="s">
        <v>33</v>
      </c>
      <c r="C30" s="22" t="s">
        <v>34</v>
      </c>
      <c r="D30" s="33" t="s">
        <v>35</v>
      </c>
    </row>
    <row r="31" spans="1:4" ht="15.75">
      <c r="A31" s="44" t="s">
        <v>336</v>
      </c>
      <c r="B31" s="45">
        <v>73702</v>
      </c>
      <c r="C31" s="45">
        <v>0</v>
      </c>
      <c r="D31" s="46"/>
    </row>
    <row r="32" spans="1:4" ht="15.75">
      <c r="A32" s="44"/>
      <c r="B32" s="45"/>
      <c r="C32" s="45"/>
      <c r="D32" s="46"/>
    </row>
    <row r="33" spans="1:4" ht="15.75">
      <c r="A33" s="44"/>
      <c r="B33" s="45"/>
      <c r="C33" s="45"/>
      <c r="D33" s="46"/>
    </row>
    <row r="34" spans="1:4" ht="15.75">
      <c r="A34" s="44"/>
      <c r="B34" s="45"/>
      <c r="C34" s="45"/>
      <c r="D34" s="46"/>
    </row>
    <row r="35" spans="1:4" ht="16.5" thickBot="1">
      <c r="A35" s="29" t="s">
        <v>861</v>
      </c>
      <c r="B35" s="30">
        <f>SUM(B31:B34)</f>
        <v>73702</v>
      </c>
      <c r="C35" s="30">
        <f>SUM(C31:C34)</f>
        <v>0</v>
      </c>
      <c r="D35" s="42"/>
    </row>
    <row r="36" spans="1:4" ht="16.5" thickBot="1">
      <c r="A36" s="653"/>
      <c r="B36" s="654"/>
      <c r="C36" s="654"/>
      <c r="D36" s="655"/>
    </row>
    <row r="37" spans="1:4" ht="36.75">
      <c r="A37" s="21" t="s">
        <v>862</v>
      </c>
      <c r="B37" s="32" t="s">
        <v>33</v>
      </c>
      <c r="C37" s="22" t="s">
        <v>34</v>
      </c>
      <c r="D37" s="33" t="s">
        <v>35</v>
      </c>
    </row>
    <row r="38" spans="1:4" ht="15.75">
      <c r="A38" s="551" t="s">
        <v>1023</v>
      </c>
      <c r="B38" s="25">
        <v>19434</v>
      </c>
      <c r="C38" s="25">
        <v>0</v>
      </c>
      <c r="D38" s="26"/>
    </row>
    <row r="39" spans="1:4" ht="15.75">
      <c r="A39" s="551" t="s">
        <v>1024</v>
      </c>
      <c r="B39" s="25">
        <v>17454</v>
      </c>
      <c r="C39" s="25">
        <v>0</v>
      </c>
      <c r="D39" s="26"/>
    </row>
    <row r="40" spans="1:4" ht="15">
      <c r="A40" s="37"/>
      <c r="B40" s="25"/>
      <c r="C40" s="25"/>
      <c r="D40" s="26"/>
    </row>
    <row r="41" spans="1:4" ht="15">
      <c r="A41" s="37"/>
      <c r="B41" s="25"/>
      <c r="C41" s="25"/>
      <c r="D41" s="26"/>
    </row>
    <row r="42" spans="1:4" ht="15.75" thickBot="1">
      <c r="A42" s="38" t="s">
        <v>42</v>
      </c>
      <c r="B42" s="39">
        <f>SUM(B38:B41)</f>
        <v>36888</v>
      </c>
      <c r="C42" s="39">
        <f>SUM(C38:C41)</f>
        <v>0</v>
      </c>
      <c r="D42" s="40"/>
    </row>
    <row r="43" spans="1:4" ht="18">
      <c r="A43" s="47" t="s">
        <v>31</v>
      </c>
      <c r="B43" s="48">
        <f>SUM(B14,B21,B28,B35,B42)</f>
        <v>365503</v>
      </c>
      <c r="C43" s="48">
        <f>SUM(C14,C21,C28,C35,C42)</f>
        <v>103</v>
      </c>
      <c r="D43" s="48"/>
    </row>
    <row r="44" spans="1:4" ht="15.75">
      <c r="A44" s="49"/>
      <c r="B44" s="49"/>
      <c r="C44" s="49"/>
      <c r="D44" s="49"/>
    </row>
    <row r="45" spans="1:4" ht="16.5">
      <c r="A45" s="50"/>
      <c r="B45" s="49"/>
      <c r="C45" s="49"/>
      <c r="D45" s="49"/>
    </row>
    <row r="46" spans="1:4" ht="15.75">
      <c r="A46" s="14"/>
      <c r="B46" s="14"/>
      <c r="C46" s="14"/>
      <c r="D46" s="14"/>
    </row>
    <row r="47" spans="1:4" ht="15.75">
      <c r="A47" s="14"/>
      <c r="B47" s="14"/>
      <c r="C47" s="14"/>
      <c r="D47" s="14"/>
    </row>
    <row r="48" spans="1:4" ht="15.75">
      <c r="A48" s="14"/>
      <c r="B48" s="14"/>
      <c r="C48" s="14"/>
      <c r="D48" s="14"/>
    </row>
  </sheetData>
  <sheetProtection/>
  <mergeCells count="7">
    <mergeCell ref="A22:D22"/>
    <mergeCell ref="A29:D29"/>
    <mergeCell ref="A36:D36"/>
    <mergeCell ref="A1:D1"/>
    <mergeCell ref="A3:D3"/>
    <mergeCell ref="A4:D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7"/>
  <sheetViews>
    <sheetView zoomScalePageLayoutView="0" workbookViewId="0" topLeftCell="B1">
      <selection activeCell="I9" sqref="I9"/>
    </sheetView>
  </sheetViews>
  <sheetFormatPr defaultColWidth="9.140625" defaultRowHeight="15"/>
  <cols>
    <col min="1" max="1" width="101.28125" style="286" customWidth="1"/>
    <col min="2" max="2" width="10.28125" style="286" customWidth="1"/>
    <col min="3" max="3" width="12.28125" style="286" customWidth="1"/>
    <col min="4" max="4" width="13.57421875" style="286" customWidth="1"/>
    <col min="5" max="5" width="13.140625" style="286" customWidth="1"/>
    <col min="6" max="6" width="14.421875" style="286" customWidth="1"/>
    <col min="7" max="7" width="14.00390625" style="286" customWidth="1"/>
    <col min="8" max="16384" width="9.140625" style="286" customWidth="1"/>
  </cols>
  <sheetData>
    <row r="1" spans="1:6" ht="15">
      <c r="A1" s="283"/>
      <c r="B1" s="284"/>
      <c r="C1" s="284"/>
      <c r="D1" s="284"/>
      <c r="E1" s="285"/>
      <c r="F1" s="285"/>
    </row>
    <row r="2" spans="1:5" ht="26.25" customHeight="1">
      <c r="A2" s="659" t="s">
        <v>991</v>
      </c>
      <c r="B2" s="660"/>
      <c r="C2" s="660"/>
      <c r="D2" s="660"/>
      <c r="E2" s="660"/>
    </row>
    <row r="3" spans="1:5" ht="30" customHeight="1">
      <c r="A3" s="661" t="s">
        <v>427</v>
      </c>
      <c r="B3" s="662"/>
      <c r="C3" s="662"/>
      <c r="D3" s="662"/>
      <c r="E3" s="662"/>
    </row>
    <row r="4" spans="1:5" ht="30" customHeight="1">
      <c r="A4" s="287"/>
      <c r="B4" s="288"/>
      <c r="C4" s="288"/>
      <c r="D4" s="288"/>
      <c r="E4" s="288"/>
    </row>
    <row r="6" spans="1:7" ht="15">
      <c r="A6" s="289"/>
      <c r="C6" s="107"/>
      <c r="E6" s="107"/>
      <c r="G6" s="605" t="s">
        <v>796</v>
      </c>
    </row>
    <row r="7" spans="1:7" ht="48.75" customHeight="1">
      <c r="A7" s="290" t="s">
        <v>137</v>
      </c>
      <c r="B7" s="291" t="s">
        <v>138</v>
      </c>
      <c r="C7" s="292" t="s">
        <v>1063</v>
      </c>
      <c r="D7" s="292" t="s">
        <v>863</v>
      </c>
      <c r="E7" s="292" t="s">
        <v>1064</v>
      </c>
      <c r="F7" s="293" t="s">
        <v>1065</v>
      </c>
      <c r="G7" s="292" t="s">
        <v>1066</v>
      </c>
    </row>
    <row r="8" spans="1:7" ht="15">
      <c r="A8" s="294" t="s">
        <v>428</v>
      </c>
      <c r="B8" s="295" t="s">
        <v>429</v>
      </c>
      <c r="C8" s="327">
        <v>223859</v>
      </c>
      <c r="D8" s="296">
        <v>208798</v>
      </c>
      <c r="E8" s="202">
        <v>185186</v>
      </c>
      <c r="F8" s="296">
        <v>204446</v>
      </c>
      <c r="G8" s="296">
        <v>204446</v>
      </c>
    </row>
    <row r="9" spans="1:7" ht="15">
      <c r="A9" s="297" t="s">
        <v>430</v>
      </c>
      <c r="B9" s="295" t="s">
        <v>431</v>
      </c>
      <c r="C9" s="327">
        <v>39196</v>
      </c>
      <c r="D9" s="296">
        <v>28447</v>
      </c>
      <c r="E9" s="202">
        <v>20814</v>
      </c>
      <c r="F9" s="296">
        <v>29124</v>
      </c>
      <c r="G9" s="296">
        <v>29099</v>
      </c>
    </row>
    <row r="10" spans="1:7" ht="15">
      <c r="A10" s="298" t="s">
        <v>432</v>
      </c>
      <c r="B10" s="299" t="s">
        <v>433</v>
      </c>
      <c r="C10" s="479">
        <f>SUM(C8:C9)</f>
        <v>263055</v>
      </c>
      <c r="D10" s="300">
        <f>SUM(D8:D9)</f>
        <v>237245</v>
      </c>
      <c r="E10" s="80">
        <f>SUM(E8:E9)</f>
        <v>206000</v>
      </c>
      <c r="F10" s="300">
        <f>SUM(F8:F9)</f>
        <v>233570</v>
      </c>
      <c r="G10" s="300">
        <f>SUM(G8:G9)</f>
        <v>233545</v>
      </c>
    </row>
    <row r="11" spans="1:7" ht="15">
      <c r="A11" s="301" t="s">
        <v>434</v>
      </c>
      <c r="B11" s="299" t="s">
        <v>435</v>
      </c>
      <c r="C11" s="300">
        <v>67385</v>
      </c>
      <c r="D11" s="300">
        <v>61088</v>
      </c>
      <c r="E11" s="80">
        <v>56400</v>
      </c>
      <c r="F11" s="300">
        <v>61292</v>
      </c>
      <c r="G11" s="300">
        <v>61292</v>
      </c>
    </row>
    <row r="12" spans="1:7" ht="15">
      <c r="A12" s="297" t="s">
        <v>436</v>
      </c>
      <c r="B12" s="295" t="s">
        <v>437</v>
      </c>
      <c r="C12" s="296">
        <v>25540</v>
      </c>
      <c r="D12" s="296">
        <v>24064</v>
      </c>
      <c r="E12" s="202">
        <v>23100</v>
      </c>
      <c r="F12" s="296">
        <v>25113</v>
      </c>
      <c r="G12" s="296">
        <v>24954</v>
      </c>
    </row>
    <row r="13" spans="1:7" ht="15">
      <c r="A13" s="297" t="s">
        <v>438</v>
      </c>
      <c r="B13" s="295" t="s">
        <v>439</v>
      </c>
      <c r="C13" s="296">
        <v>7771</v>
      </c>
      <c r="D13" s="296">
        <v>7048</v>
      </c>
      <c r="E13" s="202">
        <v>7190</v>
      </c>
      <c r="F13" s="296">
        <v>7406</v>
      </c>
      <c r="G13" s="296">
        <v>7187</v>
      </c>
    </row>
    <row r="14" spans="1:7" ht="15">
      <c r="A14" s="297" t="s">
        <v>440</v>
      </c>
      <c r="B14" s="295" t="s">
        <v>441</v>
      </c>
      <c r="C14" s="296">
        <v>149436</v>
      </c>
      <c r="D14" s="296">
        <v>175417</v>
      </c>
      <c r="E14" s="202">
        <v>196104</v>
      </c>
      <c r="F14" s="296">
        <v>181930</v>
      </c>
      <c r="G14" s="296">
        <v>181069</v>
      </c>
    </row>
    <row r="15" spans="1:7" ht="15">
      <c r="A15" s="297" t="s">
        <v>442</v>
      </c>
      <c r="B15" s="295" t="s">
        <v>443</v>
      </c>
      <c r="C15" s="296">
        <v>5911</v>
      </c>
      <c r="D15" s="296">
        <v>3533</v>
      </c>
      <c r="E15" s="202">
        <v>3500</v>
      </c>
      <c r="F15" s="296">
        <v>2508</v>
      </c>
      <c r="G15" s="296">
        <v>2508</v>
      </c>
    </row>
    <row r="16" spans="1:7" ht="15">
      <c r="A16" s="297" t="s">
        <v>444</v>
      </c>
      <c r="B16" s="295" t="s">
        <v>445</v>
      </c>
      <c r="C16" s="296">
        <v>91003</v>
      </c>
      <c r="D16" s="296">
        <v>220032</v>
      </c>
      <c r="E16" s="202">
        <v>64400</v>
      </c>
      <c r="F16" s="296">
        <v>49683</v>
      </c>
      <c r="G16" s="296">
        <v>47471</v>
      </c>
    </row>
    <row r="17" spans="1:7" ht="15">
      <c r="A17" s="301" t="s">
        <v>107</v>
      </c>
      <c r="B17" s="299" t="s">
        <v>446</v>
      </c>
      <c r="C17" s="300">
        <f>SUM(C12:C16)</f>
        <v>279661</v>
      </c>
      <c r="D17" s="300">
        <f>SUM(D12:D16)</f>
        <v>430094</v>
      </c>
      <c r="E17" s="80">
        <f>SUM(E12:E16)</f>
        <v>294294</v>
      </c>
      <c r="F17" s="300">
        <f>SUM(F12:F16)</f>
        <v>266640</v>
      </c>
      <c r="G17" s="300">
        <f>SUM(G12:G16)</f>
        <v>263189</v>
      </c>
    </row>
    <row r="18" spans="1:7" ht="15">
      <c r="A18" s="302" t="s">
        <v>447</v>
      </c>
      <c r="B18" s="295" t="s">
        <v>448</v>
      </c>
      <c r="C18" s="296"/>
      <c r="D18" s="296"/>
      <c r="E18" s="202"/>
      <c r="F18" s="296"/>
      <c r="G18" s="296"/>
    </row>
    <row r="19" spans="1:7" ht="15">
      <c r="A19" s="302" t="s">
        <v>340</v>
      </c>
      <c r="B19" s="295" t="s">
        <v>339</v>
      </c>
      <c r="C19" s="296">
        <v>1639</v>
      </c>
      <c r="D19" s="296">
        <v>1406</v>
      </c>
      <c r="E19" s="202"/>
      <c r="F19" s="296"/>
      <c r="G19" s="296"/>
    </row>
    <row r="20" spans="1:7" ht="15">
      <c r="A20" s="303" t="s">
        <v>449</v>
      </c>
      <c r="B20" s="295" t="s">
        <v>450</v>
      </c>
      <c r="C20" s="296">
        <v>60</v>
      </c>
      <c r="D20" s="296"/>
      <c r="E20" s="202"/>
      <c r="F20" s="296"/>
      <c r="G20" s="296"/>
    </row>
    <row r="21" spans="1:7" ht="15">
      <c r="A21" s="303" t="s">
        <v>451</v>
      </c>
      <c r="B21" s="295" t="s">
        <v>341</v>
      </c>
      <c r="C21" s="296">
        <v>29</v>
      </c>
      <c r="D21" s="296"/>
      <c r="E21" s="202"/>
      <c r="F21" s="296"/>
      <c r="G21" s="296"/>
    </row>
    <row r="22" spans="1:7" ht="15">
      <c r="A22" s="303" t="s">
        <v>452</v>
      </c>
      <c r="B22" s="295" t="s">
        <v>346</v>
      </c>
      <c r="C22" s="296">
        <v>16794</v>
      </c>
      <c r="D22" s="296">
        <v>4246</v>
      </c>
      <c r="E22" s="202"/>
      <c r="F22" s="296"/>
      <c r="G22" s="296"/>
    </row>
    <row r="23" spans="1:7" ht="15">
      <c r="A23" s="302" t="s">
        <v>453</v>
      </c>
      <c r="B23" s="295" t="s">
        <v>347</v>
      </c>
      <c r="C23" s="296">
        <v>7296</v>
      </c>
      <c r="D23" s="296">
        <v>3804</v>
      </c>
      <c r="E23" s="202"/>
      <c r="F23" s="296"/>
      <c r="G23" s="296"/>
    </row>
    <row r="24" spans="1:7" ht="15">
      <c r="A24" s="302" t="s">
        <v>454</v>
      </c>
      <c r="B24" s="295" t="s">
        <v>350</v>
      </c>
      <c r="C24" s="296"/>
      <c r="D24" s="296"/>
      <c r="E24" s="202"/>
      <c r="F24" s="296"/>
      <c r="G24" s="296"/>
    </row>
    <row r="25" spans="1:7" ht="15">
      <c r="A25" s="302" t="s">
        <v>455</v>
      </c>
      <c r="B25" s="295" t="s">
        <v>351</v>
      </c>
      <c r="C25" s="296">
        <v>9164</v>
      </c>
      <c r="D25" s="296">
        <v>4603</v>
      </c>
      <c r="E25" s="202">
        <v>7000</v>
      </c>
      <c r="F25" s="296">
        <v>8202</v>
      </c>
      <c r="G25" s="296">
        <v>8202</v>
      </c>
    </row>
    <row r="26" spans="1:7" ht="15">
      <c r="A26" s="304" t="s">
        <v>106</v>
      </c>
      <c r="B26" s="299" t="s">
        <v>353</v>
      </c>
      <c r="C26" s="300">
        <f>SUM(C18:C25)</f>
        <v>34982</v>
      </c>
      <c r="D26" s="300">
        <f>SUM(D18:D25)</f>
        <v>14059</v>
      </c>
      <c r="E26" s="80">
        <f>SUM(E18:E25)</f>
        <v>7000</v>
      </c>
      <c r="F26" s="300">
        <f>SUM(F18:F25)</f>
        <v>8202</v>
      </c>
      <c r="G26" s="300">
        <f>SUM(G18:G25)</f>
        <v>8202</v>
      </c>
    </row>
    <row r="27" spans="1:7" ht="15">
      <c r="A27" s="305" t="s">
        <v>456</v>
      </c>
      <c r="B27" s="295" t="s">
        <v>457</v>
      </c>
      <c r="C27" s="296"/>
      <c r="D27" s="296"/>
      <c r="E27" s="202"/>
      <c r="F27" s="296"/>
      <c r="G27" s="296"/>
    </row>
    <row r="28" spans="1:7" ht="15">
      <c r="A28" s="305" t="s">
        <v>458</v>
      </c>
      <c r="B28" s="295" t="s">
        <v>459</v>
      </c>
      <c r="C28" s="296">
        <v>69174</v>
      </c>
      <c r="D28" s="296">
        <v>67123</v>
      </c>
      <c r="E28" s="202">
        <v>65880</v>
      </c>
      <c r="F28" s="296">
        <v>66280</v>
      </c>
      <c r="G28" s="296">
        <v>66280</v>
      </c>
    </row>
    <row r="29" spans="1:7" ht="15">
      <c r="A29" s="305" t="s">
        <v>460</v>
      </c>
      <c r="B29" s="295" t="s">
        <v>461</v>
      </c>
      <c r="C29" s="296"/>
      <c r="D29" s="296"/>
      <c r="E29" s="202"/>
      <c r="F29" s="296"/>
      <c r="G29" s="296"/>
    </row>
    <row r="30" spans="1:7" ht="15">
      <c r="A30" s="305" t="s">
        <v>210</v>
      </c>
      <c r="B30" s="295" t="s">
        <v>200</v>
      </c>
      <c r="C30" s="296"/>
      <c r="D30" s="296"/>
      <c r="E30" s="202"/>
      <c r="F30" s="296"/>
      <c r="G30" s="296"/>
    </row>
    <row r="31" spans="1:7" ht="15">
      <c r="A31" s="305" t="s">
        <v>462</v>
      </c>
      <c r="B31" s="295" t="s">
        <v>211</v>
      </c>
      <c r="C31" s="296"/>
      <c r="D31" s="296"/>
      <c r="E31" s="202"/>
      <c r="F31" s="296"/>
      <c r="G31" s="296"/>
    </row>
    <row r="32" spans="1:7" ht="15">
      <c r="A32" s="305" t="s">
        <v>214</v>
      </c>
      <c r="B32" s="295" t="s">
        <v>213</v>
      </c>
      <c r="C32" s="296">
        <v>102589</v>
      </c>
      <c r="D32" s="296">
        <v>102927</v>
      </c>
      <c r="E32" s="202">
        <v>94386</v>
      </c>
      <c r="F32" s="296">
        <v>97824</v>
      </c>
      <c r="G32" s="296">
        <v>97824</v>
      </c>
    </row>
    <row r="33" spans="1:7" ht="15">
      <c r="A33" s="305" t="s">
        <v>463</v>
      </c>
      <c r="B33" s="295" t="s">
        <v>464</v>
      </c>
      <c r="C33" s="296"/>
      <c r="D33" s="296"/>
      <c r="E33" s="202"/>
      <c r="F33" s="296"/>
      <c r="G33" s="296"/>
    </row>
    <row r="34" spans="1:7" ht="15">
      <c r="A34" s="305" t="s">
        <v>465</v>
      </c>
      <c r="B34" s="295" t="s">
        <v>215</v>
      </c>
      <c r="C34" s="296">
        <v>4500</v>
      </c>
      <c r="D34" s="296"/>
      <c r="E34" s="202"/>
      <c r="F34" s="296"/>
      <c r="G34" s="296"/>
    </row>
    <row r="35" spans="1:7" ht="15">
      <c r="A35" s="305" t="s">
        <v>466</v>
      </c>
      <c r="B35" s="295" t="s">
        <v>467</v>
      </c>
      <c r="C35" s="296"/>
      <c r="D35" s="296"/>
      <c r="E35" s="202"/>
      <c r="F35" s="296"/>
      <c r="G35" s="296"/>
    </row>
    <row r="36" spans="1:7" ht="15">
      <c r="A36" s="306" t="s">
        <v>468</v>
      </c>
      <c r="B36" s="295" t="s">
        <v>469</v>
      </c>
      <c r="C36" s="296"/>
      <c r="D36" s="296"/>
      <c r="E36" s="202"/>
      <c r="F36" s="296"/>
      <c r="G36" s="296"/>
    </row>
    <row r="37" spans="1:7" ht="15">
      <c r="A37" s="305" t="s">
        <v>866</v>
      </c>
      <c r="B37" s="295" t="s">
        <v>224</v>
      </c>
      <c r="C37" s="296"/>
      <c r="D37" s="296"/>
      <c r="E37" s="202"/>
      <c r="F37" s="296"/>
      <c r="G37" s="296"/>
    </row>
    <row r="38" spans="1:7" ht="15">
      <c r="A38" s="305" t="s">
        <v>470</v>
      </c>
      <c r="B38" s="295" t="s">
        <v>472</v>
      </c>
      <c r="C38" s="296">
        <v>17956</v>
      </c>
      <c r="D38" s="296">
        <v>16759</v>
      </c>
      <c r="E38" s="202">
        <v>17834</v>
      </c>
      <c r="F38" s="296">
        <v>16252</v>
      </c>
      <c r="G38" s="296">
        <v>16252</v>
      </c>
    </row>
    <row r="39" spans="1:7" ht="15">
      <c r="A39" s="306" t="s">
        <v>865</v>
      </c>
      <c r="B39" s="295" t="s">
        <v>864</v>
      </c>
      <c r="C39" s="296"/>
      <c r="D39" s="296"/>
      <c r="E39" s="202"/>
      <c r="F39" s="296">
        <v>95048</v>
      </c>
      <c r="G39" s="296"/>
    </row>
    <row r="40" spans="1:7" ht="15">
      <c r="A40" s="304" t="s">
        <v>474</v>
      </c>
      <c r="B40" s="299" t="s">
        <v>475</v>
      </c>
      <c r="C40" s="300">
        <f>SUM(C27:C39)</f>
        <v>194219</v>
      </c>
      <c r="D40" s="300">
        <f>SUM(D27:D39)</f>
        <v>186809</v>
      </c>
      <c r="E40" s="80">
        <f>SUM(E27:E39)</f>
        <v>178100</v>
      </c>
      <c r="F40" s="300">
        <f>SUM(F27:F39)</f>
        <v>275404</v>
      </c>
      <c r="G40" s="300">
        <f>SUM(G27:G39)</f>
        <v>180356</v>
      </c>
    </row>
    <row r="41" spans="1:7" ht="15.75">
      <c r="A41" s="307" t="s">
        <v>476</v>
      </c>
      <c r="B41" s="308"/>
      <c r="C41" s="300">
        <v>839302</v>
      </c>
      <c r="D41" s="300">
        <v>929295</v>
      </c>
      <c r="E41" s="80">
        <v>741794</v>
      </c>
      <c r="F41" s="300">
        <v>845108</v>
      </c>
      <c r="G41" s="300">
        <v>746584</v>
      </c>
    </row>
    <row r="42" spans="1:7" ht="15">
      <c r="A42" s="309" t="s">
        <v>280</v>
      </c>
      <c r="B42" s="295" t="s">
        <v>281</v>
      </c>
      <c r="C42" s="296">
        <v>788</v>
      </c>
      <c r="D42" s="296">
        <v>435</v>
      </c>
      <c r="E42" s="202"/>
      <c r="F42" s="296">
        <v>112</v>
      </c>
      <c r="G42" s="296">
        <v>112</v>
      </c>
    </row>
    <row r="43" spans="1:7" ht="15">
      <c r="A43" s="309" t="s">
        <v>477</v>
      </c>
      <c r="B43" s="295" t="s">
        <v>283</v>
      </c>
      <c r="C43" s="296">
        <v>157844</v>
      </c>
      <c r="D43" s="296">
        <v>590000</v>
      </c>
      <c r="E43" s="202">
        <v>221581</v>
      </c>
      <c r="F43" s="296">
        <v>82368</v>
      </c>
      <c r="G43" s="296">
        <v>82368</v>
      </c>
    </row>
    <row r="44" spans="1:7" ht="15">
      <c r="A44" s="309" t="s">
        <v>284</v>
      </c>
      <c r="B44" s="295" t="s">
        <v>285</v>
      </c>
      <c r="C44" s="296">
        <v>3274</v>
      </c>
      <c r="D44" s="296">
        <v>3885</v>
      </c>
      <c r="E44" s="202">
        <v>2204</v>
      </c>
      <c r="F44" s="296">
        <v>685</v>
      </c>
      <c r="G44" s="296">
        <v>685</v>
      </c>
    </row>
    <row r="45" spans="1:7" ht="15">
      <c r="A45" s="309" t="s">
        <v>286</v>
      </c>
      <c r="B45" s="295" t="s">
        <v>287</v>
      </c>
      <c r="C45" s="296">
        <v>31639</v>
      </c>
      <c r="D45" s="296">
        <v>15182</v>
      </c>
      <c r="E45" s="202">
        <v>945</v>
      </c>
      <c r="F45" s="296">
        <v>2883</v>
      </c>
      <c r="G45" s="296">
        <v>2883</v>
      </c>
    </row>
    <row r="46" spans="1:7" ht="15">
      <c r="A46" s="310" t="s">
        <v>288</v>
      </c>
      <c r="B46" s="295" t="s">
        <v>289</v>
      </c>
      <c r="C46" s="296"/>
      <c r="D46" s="296"/>
      <c r="E46" s="202"/>
      <c r="F46" s="296">
        <v>3000</v>
      </c>
      <c r="G46" s="296">
        <v>3000</v>
      </c>
    </row>
    <row r="47" spans="1:7" ht="15">
      <c r="A47" s="310" t="s">
        <v>290</v>
      </c>
      <c r="B47" s="295" t="s">
        <v>291</v>
      </c>
      <c r="C47" s="296"/>
      <c r="D47" s="296"/>
      <c r="E47" s="202"/>
      <c r="F47" s="296"/>
      <c r="G47" s="296"/>
    </row>
    <row r="48" spans="1:7" ht="15">
      <c r="A48" s="310" t="s">
        <v>292</v>
      </c>
      <c r="B48" s="295" t="s">
        <v>293</v>
      </c>
      <c r="C48" s="296">
        <v>36498</v>
      </c>
      <c r="D48" s="296">
        <v>17744</v>
      </c>
      <c r="E48" s="202">
        <v>60679</v>
      </c>
      <c r="F48" s="296">
        <v>3866</v>
      </c>
      <c r="G48" s="296">
        <v>3866</v>
      </c>
    </row>
    <row r="49" spans="1:7" ht="15">
      <c r="A49" s="311" t="s">
        <v>294</v>
      </c>
      <c r="B49" s="299" t="s">
        <v>295</v>
      </c>
      <c r="C49" s="300">
        <f>SUM(C42:C48)</f>
        <v>230043</v>
      </c>
      <c r="D49" s="300">
        <f>SUM(D42:D48)</f>
        <v>627246</v>
      </c>
      <c r="E49" s="80">
        <f>SUM(E42:E48)</f>
        <v>285409</v>
      </c>
      <c r="F49" s="300">
        <f>SUM(F42:F48)</f>
        <v>92914</v>
      </c>
      <c r="G49" s="300">
        <f>SUM(G42:G48)</f>
        <v>92914</v>
      </c>
    </row>
    <row r="50" spans="1:7" ht="15">
      <c r="A50" s="302" t="s">
        <v>5</v>
      </c>
      <c r="B50" s="295" t="s">
        <v>296</v>
      </c>
      <c r="C50" s="296">
        <v>119898</v>
      </c>
      <c r="D50" s="296">
        <v>35194</v>
      </c>
      <c r="E50" s="202">
        <v>8875</v>
      </c>
      <c r="F50" s="296">
        <v>14419</v>
      </c>
      <c r="G50" s="296">
        <v>14419</v>
      </c>
    </row>
    <row r="51" spans="1:7" ht="15">
      <c r="A51" s="302" t="s">
        <v>297</v>
      </c>
      <c r="B51" s="295" t="s">
        <v>298</v>
      </c>
      <c r="C51" s="296"/>
      <c r="D51" s="296"/>
      <c r="E51" s="202"/>
      <c r="F51" s="296"/>
      <c r="G51" s="296"/>
    </row>
    <row r="52" spans="1:7" ht="15">
      <c r="A52" s="302" t="s">
        <v>299</v>
      </c>
      <c r="B52" s="295" t="s">
        <v>300</v>
      </c>
      <c r="C52" s="296"/>
      <c r="D52" s="296"/>
      <c r="E52" s="202"/>
      <c r="F52" s="296"/>
      <c r="G52" s="296"/>
    </row>
    <row r="53" spans="1:7" ht="15">
      <c r="A53" s="302" t="s">
        <v>301</v>
      </c>
      <c r="B53" s="295" t="s">
        <v>302</v>
      </c>
      <c r="C53" s="296">
        <v>20119</v>
      </c>
      <c r="D53" s="296">
        <v>4523</v>
      </c>
      <c r="E53" s="202">
        <v>3125</v>
      </c>
      <c r="F53" s="296">
        <v>3893</v>
      </c>
      <c r="G53" s="296">
        <v>3893</v>
      </c>
    </row>
    <row r="54" spans="1:7" ht="15">
      <c r="A54" s="304" t="s">
        <v>303</v>
      </c>
      <c r="B54" s="299" t="s">
        <v>304</v>
      </c>
      <c r="C54" s="300">
        <f>SUM(C50:C53)</f>
        <v>140017</v>
      </c>
      <c r="D54" s="300">
        <f>SUM(D50:D53)</f>
        <v>39717</v>
      </c>
      <c r="E54" s="80">
        <f>SUM(E50:E53)</f>
        <v>12000</v>
      </c>
      <c r="F54" s="300">
        <f>SUM(F50:F53)</f>
        <v>18312</v>
      </c>
      <c r="G54" s="300">
        <f>SUM(G50:G53)</f>
        <v>18312</v>
      </c>
    </row>
    <row r="55" spans="1:7" ht="15">
      <c r="A55" s="302" t="s">
        <v>478</v>
      </c>
      <c r="B55" s="295" t="s">
        <v>479</v>
      </c>
      <c r="C55" s="296"/>
      <c r="D55" s="296"/>
      <c r="E55" s="202"/>
      <c r="F55" s="296"/>
      <c r="G55" s="296"/>
    </row>
    <row r="56" spans="1:7" ht="15">
      <c r="A56" s="302" t="s">
        <v>105</v>
      </c>
      <c r="B56" s="295" t="s">
        <v>227</v>
      </c>
      <c r="C56" s="296"/>
      <c r="D56" s="296"/>
      <c r="E56" s="202"/>
      <c r="F56" s="296"/>
      <c r="G56" s="296"/>
    </row>
    <row r="57" spans="1:7" ht="15">
      <c r="A57" s="302" t="s">
        <v>480</v>
      </c>
      <c r="B57" s="295" t="s">
        <v>229</v>
      </c>
      <c r="C57" s="296"/>
      <c r="D57" s="296"/>
      <c r="E57" s="202"/>
      <c r="F57" s="296"/>
      <c r="G57" s="296"/>
    </row>
    <row r="58" spans="1:7" ht="15">
      <c r="A58" s="302" t="s">
        <v>481</v>
      </c>
      <c r="B58" s="295" t="s">
        <v>230</v>
      </c>
      <c r="C58" s="296"/>
      <c r="D58" s="296"/>
      <c r="E58" s="202"/>
      <c r="F58" s="296"/>
      <c r="G58" s="296"/>
    </row>
    <row r="59" spans="1:7" ht="15">
      <c r="A59" s="302" t="s">
        <v>482</v>
      </c>
      <c r="B59" s="295" t="s">
        <v>483</v>
      </c>
      <c r="C59" s="296"/>
      <c r="D59" s="296"/>
      <c r="E59" s="202"/>
      <c r="F59" s="296"/>
      <c r="G59" s="296"/>
    </row>
    <row r="60" spans="1:7" ht="15">
      <c r="A60" s="302" t="s">
        <v>484</v>
      </c>
      <c r="B60" s="295" t="s">
        <v>232</v>
      </c>
      <c r="C60" s="296">
        <v>5210</v>
      </c>
      <c r="D60" s="296">
        <v>15479</v>
      </c>
      <c r="E60" s="202">
        <v>600</v>
      </c>
      <c r="F60" s="296">
        <v>19434</v>
      </c>
      <c r="G60" s="296">
        <v>19434</v>
      </c>
    </row>
    <row r="61" spans="1:7" ht="15">
      <c r="A61" s="302" t="s">
        <v>485</v>
      </c>
      <c r="B61" s="295" t="s">
        <v>486</v>
      </c>
      <c r="C61" s="296">
        <v>2700</v>
      </c>
      <c r="D61" s="296">
        <v>2600</v>
      </c>
      <c r="E61" s="202">
        <v>2700</v>
      </c>
      <c r="F61" s="296">
        <v>2700</v>
      </c>
      <c r="G61" s="296">
        <v>2700</v>
      </c>
    </row>
    <row r="62" spans="1:7" ht="15">
      <c r="A62" s="302" t="s">
        <v>235</v>
      </c>
      <c r="B62" s="295" t="s">
        <v>234</v>
      </c>
      <c r="C62" s="296"/>
      <c r="D62" s="296"/>
      <c r="E62" s="202"/>
      <c r="F62" s="296">
        <v>3111</v>
      </c>
      <c r="G62" s="296">
        <v>3111</v>
      </c>
    </row>
    <row r="63" spans="1:7" ht="15">
      <c r="A63" s="304" t="s">
        <v>487</v>
      </c>
      <c r="B63" s="299" t="s">
        <v>488</v>
      </c>
      <c r="C63" s="300">
        <f>SUM(C55:C62)</f>
        <v>7910</v>
      </c>
      <c r="D63" s="300">
        <f>SUM(D55:D62)</f>
        <v>18079</v>
      </c>
      <c r="E63" s="80">
        <f>SUM(E55:E62)</f>
        <v>3300</v>
      </c>
      <c r="F63" s="300">
        <f>SUM(F55:F62)</f>
        <v>25245</v>
      </c>
      <c r="G63" s="300">
        <f>SUM(G55:G62)</f>
        <v>25245</v>
      </c>
    </row>
    <row r="64" spans="1:7" ht="15.75">
      <c r="A64" s="307" t="s">
        <v>489</v>
      </c>
      <c r="B64" s="308"/>
      <c r="C64" s="300">
        <v>377970</v>
      </c>
      <c r="D64" s="300">
        <v>685042</v>
      </c>
      <c r="E64" s="80">
        <v>300709</v>
      </c>
      <c r="F64" s="300">
        <v>136471</v>
      </c>
      <c r="G64" s="300">
        <v>136471</v>
      </c>
    </row>
    <row r="65" spans="1:7" ht="15.75">
      <c r="A65" s="312" t="s">
        <v>490</v>
      </c>
      <c r="B65" s="313" t="s">
        <v>491</v>
      </c>
      <c r="C65" s="300">
        <v>1217272</v>
      </c>
      <c r="D65" s="300">
        <v>1614337</v>
      </c>
      <c r="E65" s="80">
        <v>1042503</v>
      </c>
      <c r="F65" s="300">
        <v>981579</v>
      </c>
      <c r="G65" s="300">
        <v>883055</v>
      </c>
    </row>
    <row r="66" spans="1:7" ht="15">
      <c r="A66" s="314" t="s">
        <v>492</v>
      </c>
      <c r="B66" s="315" t="s">
        <v>493</v>
      </c>
      <c r="C66" s="296">
        <v>41082</v>
      </c>
      <c r="D66" s="296"/>
      <c r="E66" s="252">
        <v>4523</v>
      </c>
      <c r="F66" s="296">
        <v>4523</v>
      </c>
      <c r="G66" s="296">
        <v>4523</v>
      </c>
    </row>
    <row r="67" spans="1:7" ht="15">
      <c r="A67" s="316" t="s">
        <v>494</v>
      </c>
      <c r="B67" s="315" t="s">
        <v>495</v>
      </c>
      <c r="C67" s="296">
        <v>150000</v>
      </c>
      <c r="D67" s="296"/>
      <c r="E67" s="348"/>
      <c r="F67" s="296"/>
      <c r="G67" s="296"/>
    </row>
    <row r="68" spans="1:7" ht="15">
      <c r="A68" s="317" t="s">
        <v>496</v>
      </c>
      <c r="B68" s="297" t="s">
        <v>497</v>
      </c>
      <c r="C68" s="296"/>
      <c r="D68" s="296"/>
      <c r="E68" s="346"/>
      <c r="F68" s="296"/>
      <c r="G68" s="296"/>
    </row>
    <row r="69" spans="1:7" ht="15">
      <c r="A69" s="317" t="s">
        <v>498</v>
      </c>
      <c r="B69" s="297" t="s">
        <v>499</v>
      </c>
      <c r="C69" s="296"/>
      <c r="D69" s="296">
        <v>10638</v>
      </c>
      <c r="E69" s="346">
        <v>9955</v>
      </c>
      <c r="F69" s="296">
        <v>9955</v>
      </c>
      <c r="G69" s="296">
        <v>9955</v>
      </c>
    </row>
    <row r="70" spans="1:7" ht="15">
      <c r="A70" s="316" t="s">
        <v>500</v>
      </c>
      <c r="B70" s="315" t="s">
        <v>501</v>
      </c>
      <c r="C70" s="296"/>
      <c r="D70" s="296"/>
      <c r="E70" s="346"/>
      <c r="F70" s="296"/>
      <c r="G70" s="296"/>
    </row>
    <row r="71" spans="1:7" ht="15">
      <c r="A71" s="317" t="s">
        <v>502</v>
      </c>
      <c r="B71" s="297" t="s">
        <v>503</v>
      </c>
      <c r="C71" s="296"/>
      <c r="D71" s="296">
        <v>150000</v>
      </c>
      <c r="E71" s="346"/>
      <c r="F71" s="296"/>
      <c r="G71" s="296"/>
    </row>
    <row r="72" spans="1:7" ht="15">
      <c r="A72" s="317" t="s">
        <v>504</v>
      </c>
      <c r="B72" s="297" t="s">
        <v>505</v>
      </c>
      <c r="C72" s="296"/>
      <c r="D72" s="296"/>
      <c r="E72" s="346"/>
      <c r="F72" s="296"/>
      <c r="G72" s="296"/>
    </row>
    <row r="73" spans="1:7" ht="15">
      <c r="A73" s="317" t="s">
        <v>506</v>
      </c>
      <c r="B73" s="297" t="s">
        <v>507</v>
      </c>
      <c r="C73" s="296"/>
      <c r="D73" s="296"/>
      <c r="E73" s="346"/>
      <c r="F73" s="296"/>
      <c r="G73" s="296"/>
    </row>
    <row r="74" spans="1:7" ht="15">
      <c r="A74" s="318" t="s">
        <v>508</v>
      </c>
      <c r="B74" s="301" t="s">
        <v>509</v>
      </c>
      <c r="C74" s="300">
        <f>SUM(C66:C73)</f>
        <v>191082</v>
      </c>
      <c r="D74" s="300">
        <f>SUM(D66:D73)</f>
        <v>160638</v>
      </c>
      <c r="E74" s="348">
        <f>SUM(E66:E73)</f>
        <v>14478</v>
      </c>
      <c r="F74" s="300">
        <f>SUM(F66:F73)</f>
        <v>14478</v>
      </c>
      <c r="G74" s="300">
        <f>SUM(G66:G73)</f>
        <v>14478</v>
      </c>
    </row>
    <row r="75" spans="1:7" ht="15">
      <c r="A75" s="317" t="s">
        <v>510</v>
      </c>
      <c r="B75" s="297" t="s">
        <v>511</v>
      </c>
      <c r="C75" s="296"/>
      <c r="D75" s="296"/>
      <c r="E75" s="346"/>
      <c r="F75" s="296"/>
      <c r="G75" s="296"/>
    </row>
    <row r="76" spans="1:7" ht="15">
      <c r="A76" s="302" t="s">
        <v>512</v>
      </c>
      <c r="B76" s="297" t="s">
        <v>513</v>
      </c>
      <c r="C76" s="296"/>
      <c r="D76" s="296"/>
      <c r="E76" s="252"/>
      <c r="F76" s="296"/>
      <c r="G76" s="296"/>
    </row>
    <row r="77" spans="1:7" ht="15">
      <c r="A77" s="317" t="s">
        <v>514</v>
      </c>
      <c r="B77" s="297" t="s">
        <v>515</v>
      </c>
      <c r="C77" s="296"/>
      <c r="D77" s="296"/>
      <c r="E77" s="346"/>
      <c r="F77" s="296"/>
      <c r="G77" s="296"/>
    </row>
    <row r="78" spans="1:7" ht="15">
      <c r="A78" s="317" t="s">
        <v>516</v>
      </c>
      <c r="B78" s="297" t="s">
        <v>517</v>
      </c>
      <c r="C78" s="296"/>
      <c r="D78" s="296"/>
      <c r="E78" s="346"/>
      <c r="F78" s="296"/>
      <c r="G78" s="296"/>
    </row>
    <row r="79" spans="1:7" ht="15">
      <c r="A79" s="318" t="s">
        <v>518</v>
      </c>
      <c r="B79" s="301" t="s">
        <v>519</v>
      </c>
      <c r="C79" s="296"/>
      <c r="D79" s="296"/>
      <c r="E79" s="348"/>
      <c r="F79" s="296"/>
      <c r="G79" s="296"/>
    </row>
    <row r="80" spans="1:7" ht="15">
      <c r="A80" s="302" t="s">
        <v>520</v>
      </c>
      <c r="B80" s="297" t="s">
        <v>521</v>
      </c>
      <c r="C80" s="296"/>
      <c r="D80" s="296"/>
      <c r="E80" s="252"/>
      <c r="F80" s="296"/>
      <c r="G80" s="296"/>
    </row>
    <row r="81" spans="1:7" ht="15.75">
      <c r="A81" s="319" t="s">
        <v>522</v>
      </c>
      <c r="B81" s="320" t="s">
        <v>523</v>
      </c>
      <c r="C81" s="300">
        <f>SUM(C74:C80)</f>
        <v>191082</v>
      </c>
      <c r="D81" s="300">
        <f>SUM(D74:D80)</f>
        <v>160638</v>
      </c>
      <c r="E81" s="348">
        <f>SUM(E74:E80)</f>
        <v>14478</v>
      </c>
      <c r="F81" s="300">
        <f>SUM(F74:F80)</f>
        <v>14478</v>
      </c>
      <c r="G81" s="300">
        <f>SUM(G74:G80)</f>
        <v>14478</v>
      </c>
    </row>
    <row r="82" spans="1:7" ht="15.75">
      <c r="A82" s="321" t="s">
        <v>524</v>
      </c>
      <c r="B82" s="322"/>
      <c r="C82" s="300">
        <v>1408354</v>
      </c>
      <c r="D82" s="300">
        <v>1774975</v>
      </c>
      <c r="E82" s="232">
        <v>1056981</v>
      </c>
      <c r="F82" s="300">
        <v>996057</v>
      </c>
      <c r="G82" s="300">
        <v>897533</v>
      </c>
    </row>
    <row r="83" spans="1:7" ht="49.5" customHeight="1">
      <c r="A83" s="290" t="s">
        <v>137</v>
      </c>
      <c r="B83" s="291" t="s">
        <v>525</v>
      </c>
      <c r="C83" s="292" t="s">
        <v>1063</v>
      </c>
      <c r="D83" s="292" t="s">
        <v>863</v>
      </c>
      <c r="E83" s="292" t="s">
        <v>1064</v>
      </c>
      <c r="F83" s="293" t="s">
        <v>1065</v>
      </c>
      <c r="G83" s="292" t="s">
        <v>1066</v>
      </c>
    </row>
    <row r="84" spans="1:7" ht="15">
      <c r="A84" s="297" t="s">
        <v>526</v>
      </c>
      <c r="B84" s="310" t="s">
        <v>169</v>
      </c>
      <c r="C84" s="296">
        <v>374461</v>
      </c>
      <c r="D84" s="296">
        <v>319414</v>
      </c>
      <c r="E84" s="202">
        <v>324235</v>
      </c>
      <c r="F84" s="296">
        <v>296983</v>
      </c>
      <c r="G84" s="296">
        <v>296983</v>
      </c>
    </row>
    <row r="85" spans="1:7" ht="15">
      <c r="A85" s="297" t="s">
        <v>527</v>
      </c>
      <c r="B85" s="310" t="s">
        <v>528</v>
      </c>
      <c r="C85" s="296"/>
      <c r="D85" s="296"/>
      <c r="E85" s="202"/>
      <c r="F85" s="296"/>
      <c r="G85" s="296"/>
    </row>
    <row r="86" spans="1:7" ht="15">
      <c r="A86" s="297" t="s">
        <v>529</v>
      </c>
      <c r="B86" s="310" t="s">
        <v>530</v>
      </c>
      <c r="C86" s="296"/>
      <c r="D86" s="296"/>
      <c r="E86" s="202"/>
      <c r="F86" s="296"/>
      <c r="G86" s="296"/>
    </row>
    <row r="87" spans="1:7" ht="15">
      <c r="A87" s="297" t="s">
        <v>249</v>
      </c>
      <c r="B87" s="310" t="s">
        <v>239</v>
      </c>
      <c r="C87" s="296">
        <v>12500</v>
      </c>
      <c r="D87" s="296"/>
      <c r="E87" s="202"/>
      <c r="F87" s="296"/>
      <c r="G87" s="296"/>
    </row>
    <row r="88" spans="1:7" ht="15">
      <c r="A88" s="297" t="s">
        <v>531</v>
      </c>
      <c r="B88" s="310" t="s">
        <v>250</v>
      </c>
      <c r="C88" s="296"/>
      <c r="D88" s="296"/>
      <c r="E88" s="202"/>
      <c r="F88" s="296"/>
      <c r="G88" s="296"/>
    </row>
    <row r="89" spans="1:7" ht="15">
      <c r="A89" s="297" t="s">
        <v>532</v>
      </c>
      <c r="B89" s="310" t="s">
        <v>252</v>
      </c>
      <c r="C89" s="296">
        <v>108630</v>
      </c>
      <c r="D89" s="296">
        <v>114583</v>
      </c>
      <c r="E89" s="202">
        <v>41900</v>
      </c>
      <c r="F89" s="296">
        <v>116585</v>
      </c>
      <c r="G89" s="296">
        <v>116585</v>
      </c>
    </row>
    <row r="90" spans="1:7" ht="15">
      <c r="A90" s="301" t="s">
        <v>533</v>
      </c>
      <c r="B90" s="311" t="s">
        <v>534</v>
      </c>
      <c r="C90" s="300">
        <f>SUM(C84:C89)</f>
        <v>495591</v>
      </c>
      <c r="D90" s="300">
        <f>SUM(D84:D89)</f>
        <v>433997</v>
      </c>
      <c r="E90" s="80">
        <f>SUM(E84:E89)</f>
        <v>366135</v>
      </c>
      <c r="F90" s="300">
        <f>SUM(F84:F89)</f>
        <v>413568</v>
      </c>
      <c r="G90" s="300">
        <f>SUM(G84:G89)</f>
        <v>413568</v>
      </c>
    </row>
    <row r="91" spans="1:7" ht="15">
      <c r="A91" s="297" t="s">
        <v>535</v>
      </c>
      <c r="B91" s="310" t="s">
        <v>308</v>
      </c>
      <c r="C91" s="296">
        <v>23</v>
      </c>
      <c r="D91" s="296">
        <v>41</v>
      </c>
      <c r="E91" s="202"/>
      <c r="F91" s="296"/>
      <c r="G91" s="296"/>
    </row>
    <row r="92" spans="1:7" ht="15">
      <c r="A92" s="297" t="s">
        <v>536</v>
      </c>
      <c r="B92" s="310" t="s">
        <v>537</v>
      </c>
      <c r="C92" s="296"/>
      <c r="D92" s="296"/>
      <c r="E92" s="202"/>
      <c r="F92" s="296"/>
      <c r="G92" s="296"/>
    </row>
    <row r="93" spans="1:7" ht="15">
      <c r="A93" s="297" t="s">
        <v>538</v>
      </c>
      <c r="B93" s="310" t="s">
        <v>539</v>
      </c>
      <c r="C93" s="296"/>
      <c r="D93" s="296"/>
      <c r="E93" s="202"/>
      <c r="F93" s="296"/>
      <c r="G93" s="296"/>
    </row>
    <row r="94" spans="1:7" ht="15">
      <c r="A94" s="297" t="s">
        <v>315</v>
      </c>
      <c r="B94" s="310" t="s">
        <v>311</v>
      </c>
      <c r="C94" s="296">
        <v>5464</v>
      </c>
      <c r="D94" s="296">
        <v>5889</v>
      </c>
      <c r="E94" s="202">
        <v>5800</v>
      </c>
      <c r="F94" s="296">
        <v>6147</v>
      </c>
      <c r="G94" s="296">
        <v>6147</v>
      </c>
    </row>
    <row r="95" spans="1:7" ht="15">
      <c r="A95" s="297" t="s">
        <v>330</v>
      </c>
      <c r="B95" s="310" t="s">
        <v>331</v>
      </c>
      <c r="C95" s="296">
        <v>229358</v>
      </c>
      <c r="D95" s="296">
        <v>269386</v>
      </c>
      <c r="E95" s="202">
        <v>227200</v>
      </c>
      <c r="F95" s="296">
        <v>242318</v>
      </c>
      <c r="G95" s="296">
        <v>242073</v>
      </c>
    </row>
    <row r="96" spans="1:7" ht="15">
      <c r="A96" s="297" t="s">
        <v>333</v>
      </c>
      <c r="B96" s="310" t="s">
        <v>332</v>
      </c>
      <c r="C96" s="296">
        <v>877</v>
      </c>
      <c r="D96" s="296">
        <v>1021</v>
      </c>
      <c r="E96" s="202">
        <v>719</v>
      </c>
      <c r="F96" s="296">
        <v>980</v>
      </c>
      <c r="G96" s="296">
        <v>1226</v>
      </c>
    </row>
    <row r="97" spans="1:7" ht="15">
      <c r="A97" s="301" t="s">
        <v>540</v>
      </c>
      <c r="B97" s="311" t="s">
        <v>335</v>
      </c>
      <c r="C97" s="300">
        <f>SUM(C91:C96)</f>
        <v>235722</v>
      </c>
      <c r="D97" s="300">
        <f>SUM(D91:D96)</f>
        <v>276337</v>
      </c>
      <c r="E97" s="80">
        <f>SUM(E91:E96)</f>
        <v>233719</v>
      </c>
      <c r="F97" s="300">
        <f>SUM(F91:F96)</f>
        <v>249445</v>
      </c>
      <c r="G97" s="300">
        <f>SUM(G91:G96)</f>
        <v>249446</v>
      </c>
    </row>
    <row r="98" spans="1:7" ht="15">
      <c r="A98" s="302" t="s">
        <v>867</v>
      </c>
      <c r="B98" s="310" t="s">
        <v>542</v>
      </c>
      <c r="C98" s="296">
        <v>2</v>
      </c>
      <c r="D98" s="296"/>
      <c r="E98" s="202"/>
      <c r="F98" s="296"/>
      <c r="G98" s="296"/>
    </row>
    <row r="99" spans="1:7" ht="15">
      <c r="A99" s="302" t="s">
        <v>543</v>
      </c>
      <c r="B99" s="310" t="s">
        <v>544</v>
      </c>
      <c r="C99" s="296">
        <v>17319</v>
      </c>
      <c r="D99" s="296">
        <v>24268</v>
      </c>
      <c r="E99" s="202">
        <v>16485</v>
      </c>
      <c r="F99" s="296">
        <v>15165</v>
      </c>
      <c r="G99" s="296">
        <v>15165</v>
      </c>
    </row>
    <row r="100" spans="1:7" ht="15">
      <c r="A100" s="302" t="s">
        <v>868</v>
      </c>
      <c r="B100" s="310" t="s">
        <v>546</v>
      </c>
      <c r="C100" s="296">
        <v>12605</v>
      </c>
      <c r="D100" s="296">
        <v>11685</v>
      </c>
      <c r="E100" s="202"/>
      <c r="F100" s="296">
        <v>18</v>
      </c>
      <c r="G100" s="296">
        <v>18</v>
      </c>
    </row>
    <row r="101" spans="1:7" ht="15">
      <c r="A101" s="302" t="s">
        <v>336</v>
      </c>
      <c r="B101" s="310" t="s">
        <v>547</v>
      </c>
      <c r="C101" s="296">
        <v>52509</v>
      </c>
      <c r="D101" s="296">
        <v>63328</v>
      </c>
      <c r="E101" s="202">
        <v>70000</v>
      </c>
      <c r="F101" s="296">
        <v>73702</v>
      </c>
      <c r="G101" s="296">
        <v>73702</v>
      </c>
    </row>
    <row r="102" spans="1:7" ht="15">
      <c r="A102" s="302" t="s">
        <v>548</v>
      </c>
      <c r="B102" s="310" t="s">
        <v>549</v>
      </c>
      <c r="C102" s="296">
        <v>11161</v>
      </c>
      <c r="D102" s="296">
        <v>8448</v>
      </c>
      <c r="E102" s="202">
        <v>6808</v>
      </c>
      <c r="F102" s="296">
        <v>6527</v>
      </c>
      <c r="G102" s="296">
        <v>6527</v>
      </c>
    </row>
    <row r="103" spans="1:7" ht="15">
      <c r="A103" s="302" t="s">
        <v>550</v>
      </c>
      <c r="B103" s="310" t="s">
        <v>551</v>
      </c>
      <c r="C103" s="296">
        <v>17608</v>
      </c>
      <c r="D103" s="296">
        <v>20125</v>
      </c>
      <c r="E103" s="202">
        <v>11803</v>
      </c>
      <c r="F103" s="296">
        <v>14430</v>
      </c>
      <c r="G103" s="296">
        <v>14430</v>
      </c>
    </row>
    <row r="104" spans="1:7" ht="15">
      <c r="A104" s="302" t="s">
        <v>552</v>
      </c>
      <c r="B104" s="310" t="s">
        <v>553</v>
      </c>
      <c r="C104" s="296"/>
      <c r="D104" s="296">
        <v>155021</v>
      </c>
      <c r="E104" s="202">
        <v>4450</v>
      </c>
      <c r="F104" s="296">
        <v>604</v>
      </c>
      <c r="G104" s="296">
        <v>909</v>
      </c>
    </row>
    <row r="105" spans="1:7" ht="15">
      <c r="A105" s="302" t="s">
        <v>554</v>
      </c>
      <c r="B105" s="310" t="s">
        <v>555</v>
      </c>
      <c r="C105" s="296">
        <v>1250</v>
      </c>
      <c r="D105" s="296">
        <v>2059</v>
      </c>
      <c r="E105" s="202"/>
      <c r="F105" s="296">
        <v>14</v>
      </c>
      <c r="G105" s="296">
        <v>14</v>
      </c>
    </row>
    <row r="106" spans="1:7" ht="15">
      <c r="A106" s="302" t="s">
        <v>556</v>
      </c>
      <c r="B106" s="310" t="s">
        <v>557</v>
      </c>
      <c r="C106" s="296"/>
      <c r="D106" s="296"/>
      <c r="E106" s="202"/>
      <c r="F106" s="296"/>
      <c r="G106" s="296"/>
    </row>
    <row r="107" spans="1:7" ht="15">
      <c r="A107" s="302" t="s">
        <v>869</v>
      </c>
      <c r="B107" s="310" t="s">
        <v>559</v>
      </c>
      <c r="C107" s="296"/>
      <c r="D107" s="296">
        <v>223</v>
      </c>
      <c r="E107" s="202"/>
      <c r="F107" s="296">
        <v>2497</v>
      </c>
      <c r="G107" s="296">
        <v>2497</v>
      </c>
    </row>
    <row r="108" spans="1:7" ht="15">
      <c r="A108" s="302" t="s">
        <v>558</v>
      </c>
      <c r="B108" s="310" t="s">
        <v>870</v>
      </c>
      <c r="C108" s="296">
        <v>10118</v>
      </c>
      <c r="D108" s="296">
        <v>693</v>
      </c>
      <c r="E108" s="80"/>
      <c r="F108" s="296">
        <v>771</v>
      </c>
      <c r="G108" s="296">
        <v>720</v>
      </c>
    </row>
    <row r="109" spans="1:7" ht="15">
      <c r="A109" s="304" t="s">
        <v>560</v>
      </c>
      <c r="B109" s="311" t="s">
        <v>561</v>
      </c>
      <c r="C109" s="300">
        <f>SUM(C98:C108)</f>
        <v>122572</v>
      </c>
      <c r="D109" s="300">
        <f>SUM(D98:D108)</f>
        <v>285850</v>
      </c>
      <c r="E109" s="80">
        <f>SUM(E99:E108)</f>
        <v>109546</v>
      </c>
      <c r="F109" s="300">
        <f>SUM(F98:F108)</f>
        <v>113728</v>
      </c>
      <c r="G109" s="300">
        <f>SUM(G98:G108)</f>
        <v>113982</v>
      </c>
    </row>
    <row r="110" spans="1:7" ht="15">
      <c r="A110" s="302" t="s">
        <v>562</v>
      </c>
      <c r="B110" s="310" t="s">
        <v>563</v>
      </c>
      <c r="C110" s="296"/>
      <c r="D110" s="296"/>
      <c r="E110" s="202"/>
      <c r="F110" s="296"/>
      <c r="G110" s="296"/>
    </row>
    <row r="111" spans="1:7" ht="15">
      <c r="A111" s="297" t="s">
        <v>871</v>
      </c>
      <c r="B111" s="310" t="s">
        <v>262</v>
      </c>
      <c r="C111" s="296"/>
      <c r="D111" s="296"/>
      <c r="E111" s="202"/>
      <c r="F111" s="296"/>
      <c r="G111" s="296"/>
    </row>
    <row r="112" spans="1:7" ht="15">
      <c r="A112" s="297" t="s">
        <v>872</v>
      </c>
      <c r="B112" s="310" t="s">
        <v>270</v>
      </c>
      <c r="C112" s="300"/>
      <c r="D112" s="296"/>
      <c r="E112" s="202"/>
      <c r="F112" s="296"/>
      <c r="G112" s="296"/>
    </row>
    <row r="113" spans="1:7" ht="15">
      <c r="A113" s="297" t="s">
        <v>873</v>
      </c>
      <c r="B113" s="310" t="s">
        <v>827</v>
      </c>
      <c r="C113" s="296">
        <v>4800</v>
      </c>
      <c r="D113" s="296">
        <v>5900</v>
      </c>
      <c r="E113" s="202"/>
      <c r="F113" s="296">
        <v>1341</v>
      </c>
      <c r="G113" s="296"/>
    </row>
    <row r="114" spans="1:7" ht="15">
      <c r="A114" s="297" t="s">
        <v>565</v>
      </c>
      <c r="B114" s="310" t="s">
        <v>828</v>
      </c>
      <c r="C114" s="296">
        <v>73</v>
      </c>
      <c r="D114" s="296">
        <v>300</v>
      </c>
      <c r="E114" s="80"/>
      <c r="F114" s="296">
        <v>3630</v>
      </c>
      <c r="G114" s="296">
        <v>3630</v>
      </c>
    </row>
    <row r="115" spans="1:7" ht="15">
      <c r="A115" s="301" t="s">
        <v>113</v>
      </c>
      <c r="B115" s="311" t="s">
        <v>566</v>
      </c>
      <c r="C115" s="300">
        <f>SUM(C112:C114)</f>
        <v>4873</v>
      </c>
      <c r="D115" s="300">
        <f>SUM(D110:D114)</f>
        <v>6200</v>
      </c>
      <c r="E115" s="80"/>
      <c r="F115" s="300">
        <f>SUM(F110:F114)</f>
        <v>4971</v>
      </c>
      <c r="G115" s="300">
        <f>SUM(G110:G114)</f>
        <v>3630</v>
      </c>
    </row>
    <row r="116" spans="1:7" ht="15.75">
      <c r="A116" s="307" t="s">
        <v>476</v>
      </c>
      <c r="B116" s="323"/>
      <c r="C116" s="300">
        <v>858758</v>
      </c>
      <c r="D116" s="300">
        <v>1002384</v>
      </c>
      <c r="E116" s="80">
        <v>709400</v>
      </c>
      <c r="F116" s="300">
        <v>781712</v>
      </c>
      <c r="G116" s="300">
        <v>780626</v>
      </c>
    </row>
    <row r="117" spans="1:7" ht="15">
      <c r="A117" s="297" t="s">
        <v>171</v>
      </c>
      <c r="B117" s="310" t="s">
        <v>172</v>
      </c>
      <c r="C117" s="296">
        <v>82552</v>
      </c>
      <c r="D117" s="296">
        <v>29154</v>
      </c>
      <c r="E117" s="202">
        <v>14809</v>
      </c>
      <c r="F117" s="296">
        <v>14809</v>
      </c>
      <c r="G117" s="296">
        <v>14809</v>
      </c>
    </row>
    <row r="118" spans="1:7" ht="15">
      <c r="A118" s="297" t="s">
        <v>567</v>
      </c>
      <c r="B118" s="310" t="s">
        <v>568</v>
      </c>
      <c r="C118" s="296"/>
      <c r="D118" s="296"/>
      <c r="E118" s="202"/>
      <c r="F118" s="296"/>
      <c r="G118" s="296"/>
    </row>
    <row r="119" spans="1:7" ht="15">
      <c r="A119" s="297" t="s">
        <v>569</v>
      </c>
      <c r="B119" s="310" t="s">
        <v>254</v>
      </c>
      <c r="C119" s="300"/>
      <c r="D119" s="296"/>
      <c r="E119" s="202"/>
      <c r="F119" s="296"/>
      <c r="G119" s="296"/>
    </row>
    <row r="120" spans="1:7" ht="15">
      <c r="A120" s="297" t="s">
        <v>570</v>
      </c>
      <c r="B120" s="310" t="s">
        <v>257</v>
      </c>
      <c r="C120" s="296"/>
      <c r="D120" s="296"/>
      <c r="E120" s="202"/>
      <c r="F120" s="296"/>
      <c r="G120" s="296"/>
    </row>
    <row r="121" spans="1:7" ht="15">
      <c r="A121" s="297" t="s">
        <v>260</v>
      </c>
      <c r="B121" s="310" t="s">
        <v>259</v>
      </c>
      <c r="C121" s="296">
        <v>216333</v>
      </c>
      <c r="D121" s="296">
        <v>532349</v>
      </c>
      <c r="E121" s="202">
        <v>150000</v>
      </c>
      <c r="F121" s="296"/>
      <c r="G121" s="296"/>
    </row>
    <row r="122" spans="1:7" ht="15">
      <c r="A122" s="301" t="s">
        <v>114</v>
      </c>
      <c r="B122" s="311" t="s">
        <v>571</v>
      </c>
      <c r="C122" s="300">
        <f>SUM(C117:C121)</f>
        <v>298885</v>
      </c>
      <c r="D122" s="300">
        <f>SUM(D117:D121)</f>
        <v>561503</v>
      </c>
      <c r="E122" s="80">
        <f>SUM(E117:E121)</f>
        <v>164809</v>
      </c>
      <c r="F122" s="300">
        <f>SUM(F117:F121)</f>
        <v>14809</v>
      </c>
      <c r="G122" s="300">
        <f>SUM(G117:G121)</f>
        <v>14809</v>
      </c>
    </row>
    <row r="123" spans="1:7" ht="15">
      <c r="A123" s="302" t="s">
        <v>572</v>
      </c>
      <c r="B123" s="310" t="s">
        <v>573</v>
      </c>
      <c r="C123" s="296"/>
      <c r="D123" s="296"/>
      <c r="E123" s="202"/>
      <c r="F123" s="296"/>
      <c r="G123" s="296"/>
    </row>
    <row r="124" spans="1:7" ht="15">
      <c r="A124" s="302" t="s">
        <v>574</v>
      </c>
      <c r="B124" s="310" t="s">
        <v>575</v>
      </c>
      <c r="C124" s="296">
        <v>9753</v>
      </c>
      <c r="D124" s="296">
        <v>461</v>
      </c>
      <c r="E124" s="202">
        <v>314</v>
      </c>
      <c r="F124" s="296">
        <v>1070</v>
      </c>
      <c r="G124" s="296">
        <v>1070</v>
      </c>
    </row>
    <row r="125" spans="1:7" ht="15">
      <c r="A125" s="302" t="s">
        <v>576</v>
      </c>
      <c r="B125" s="310" t="s">
        <v>577</v>
      </c>
      <c r="C125" s="300"/>
      <c r="D125" s="296"/>
      <c r="E125" s="202"/>
      <c r="F125" s="296">
        <v>320</v>
      </c>
      <c r="G125" s="296">
        <v>320</v>
      </c>
    </row>
    <row r="126" spans="1:7" ht="15">
      <c r="A126" s="302" t="s">
        <v>578</v>
      </c>
      <c r="B126" s="310" t="s">
        <v>579</v>
      </c>
      <c r="C126" s="296"/>
      <c r="D126" s="296"/>
      <c r="E126" s="202"/>
      <c r="F126" s="296"/>
      <c r="G126" s="296"/>
    </row>
    <row r="127" spans="1:7" ht="15">
      <c r="A127" s="302" t="s">
        <v>580</v>
      </c>
      <c r="B127" s="310" t="s">
        <v>581</v>
      </c>
      <c r="C127" s="296"/>
      <c r="D127" s="296"/>
      <c r="E127" s="80"/>
      <c r="F127" s="296">
        <v>294</v>
      </c>
      <c r="G127" s="296">
        <v>294</v>
      </c>
    </row>
    <row r="128" spans="1:7" ht="15">
      <c r="A128" s="301" t="s">
        <v>582</v>
      </c>
      <c r="B128" s="311" t="s">
        <v>583</v>
      </c>
      <c r="C128" s="300">
        <f>SUM(C123:C127)</f>
        <v>9753</v>
      </c>
      <c r="D128" s="300">
        <f>SUM(D123:D127)</f>
        <v>461</v>
      </c>
      <c r="E128" s="80">
        <f>SUM(E123:E127)</f>
        <v>314</v>
      </c>
      <c r="F128" s="300">
        <f>SUM(F123:F127)</f>
        <v>1684</v>
      </c>
      <c r="G128" s="300">
        <f>SUM(G123:G127)</f>
        <v>1684</v>
      </c>
    </row>
    <row r="129" spans="1:7" ht="15">
      <c r="A129" s="302" t="s">
        <v>584</v>
      </c>
      <c r="B129" s="310" t="s">
        <v>585</v>
      </c>
      <c r="C129" s="300"/>
      <c r="D129" s="296"/>
      <c r="E129" s="202"/>
      <c r="F129" s="296"/>
      <c r="G129" s="296"/>
    </row>
    <row r="130" spans="1:7" ht="15">
      <c r="A130" s="297" t="s">
        <v>874</v>
      </c>
      <c r="B130" s="310" t="s">
        <v>273</v>
      </c>
      <c r="C130" s="296"/>
      <c r="D130" s="296"/>
      <c r="E130" s="202"/>
      <c r="F130" s="296"/>
      <c r="G130" s="296"/>
    </row>
    <row r="131" spans="1:7" ht="15">
      <c r="A131" s="297" t="s">
        <v>586</v>
      </c>
      <c r="B131" s="310" t="s">
        <v>830</v>
      </c>
      <c r="C131" s="296">
        <v>168</v>
      </c>
      <c r="D131" s="296">
        <v>166</v>
      </c>
      <c r="E131" s="202">
        <v>17425</v>
      </c>
      <c r="F131" s="296">
        <v>17454</v>
      </c>
      <c r="G131" s="296">
        <v>17454</v>
      </c>
    </row>
    <row r="132" spans="1:7" ht="15">
      <c r="A132" s="302" t="s">
        <v>587</v>
      </c>
      <c r="B132" s="310" t="s">
        <v>831</v>
      </c>
      <c r="C132" s="327">
        <v>1500</v>
      </c>
      <c r="D132" s="296">
        <v>3428</v>
      </c>
      <c r="E132" s="80"/>
      <c r="F132" s="296">
        <v>6651</v>
      </c>
      <c r="G132" s="296">
        <v>6652</v>
      </c>
    </row>
    <row r="133" spans="1:7" ht="15">
      <c r="A133" s="301" t="s">
        <v>116</v>
      </c>
      <c r="B133" s="311" t="s">
        <v>588</v>
      </c>
      <c r="C133" s="479">
        <f>SUM(C129:C132)</f>
        <v>1668</v>
      </c>
      <c r="D133" s="300">
        <f>SUM(D129:D132)</f>
        <v>3594</v>
      </c>
      <c r="E133" s="80">
        <f>SUM(E129:E132)</f>
        <v>17425</v>
      </c>
      <c r="F133" s="300">
        <f>SUM(F129:F132)</f>
        <v>24105</v>
      </c>
      <c r="G133" s="300">
        <f>SUM(G129:G132)</f>
        <v>24106</v>
      </c>
    </row>
    <row r="134" spans="1:7" ht="15.75">
      <c r="A134" s="307" t="s">
        <v>489</v>
      </c>
      <c r="B134" s="323"/>
      <c r="C134" s="300">
        <v>310306</v>
      </c>
      <c r="D134" s="300">
        <v>565558</v>
      </c>
      <c r="E134" s="80">
        <v>182548</v>
      </c>
      <c r="F134" s="300">
        <v>40598</v>
      </c>
      <c r="G134" s="300">
        <v>40599</v>
      </c>
    </row>
    <row r="135" spans="1:7" ht="15.75">
      <c r="A135" s="324" t="s">
        <v>589</v>
      </c>
      <c r="B135" s="312" t="s">
        <v>590</v>
      </c>
      <c r="C135" s="300">
        <v>1169064</v>
      </c>
      <c r="D135" s="300">
        <v>1567942</v>
      </c>
      <c r="E135" s="80">
        <v>891948</v>
      </c>
      <c r="F135" s="300">
        <v>822310</v>
      </c>
      <c r="G135" s="300">
        <v>821225</v>
      </c>
    </row>
    <row r="136" spans="1:7" ht="15.75">
      <c r="A136" s="325" t="s">
        <v>591</v>
      </c>
      <c r="B136" s="326"/>
      <c r="C136" s="296">
        <v>-19456</v>
      </c>
      <c r="D136" s="327">
        <v>-73089</v>
      </c>
      <c r="E136" s="202">
        <v>32394</v>
      </c>
      <c r="F136" s="327">
        <v>63396</v>
      </c>
      <c r="G136" s="327">
        <v>-34042</v>
      </c>
    </row>
    <row r="137" spans="1:7" ht="15.75">
      <c r="A137" s="325" t="s">
        <v>592</v>
      </c>
      <c r="B137" s="326"/>
      <c r="C137" s="296">
        <v>67664</v>
      </c>
      <c r="D137" s="327">
        <v>119484</v>
      </c>
      <c r="E137" s="12">
        <v>118161</v>
      </c>
      <c r="F137" s="327">
        <v>95873</v>
      </c>
      <c r="G137" s="327">
        <v>95872</v>
      </c>
    </row>
    <row r="138" spans="1:7" ht="15">
      <c r="A138" s="314" t="s">
        <v>593</v>
      </c>
      <c r="B138" s="315" t="s">
        <v>594</v>
      </c>
      <c r="C138" s="296"/>
      <c r="D138" s="300">
        <v>33926</v>
      </c>
      <c r="E138" s="202"/>
      <c r="F138" s="300"/>
      <c r="G138" s="300"/>
    </row>
    <row r="139" spans="1:7" ht="15">
      <c r="A139" s="316" t="s">
        <v>595</v>
      </c>
      <c r="B139" s="315" t="s">
        <v>596</v>
      </c>
      <c r="C139" s="479">
        <v>100000</v>
      </c>
      <c r="D139" s="300">
        <v>50000</v>
      </c>
      <c r="E139" s="202"/>
      <c r="F139" s="300"/>
      <c r="G139" s="300"/>
    </row>
    <row r="140" spans="1:7" ht="15">
      <c r="A140" s="297" t="s">
        <v>597</v>
      </c>
      <c r="B140" s="297" t="s">
        <v>598</v>
      </c>
      <c r="C140" s="300"/>
      <c r="D140" s="296">
        <v>128185</v>
      </c>
      <c r="E140" s="202">
        <v>165033</v>
      </c>
      <c r="F140" s="296">
        <v>165033</v>
      </c>
      <c r="G140" s="296">
        <v>165033</v>
      </c>
    </row>
    <row r="141" spans="1:7" ht="15">
      <c r="A141" s="297" t="s">
        <v>599</v>
      </c>
      <c r="B141" s="297" t="s">
        <v>598</v>
      </c>
      <c r="C141" s="296"/>
      <c r="D141" s="296"/>
      <c r="E141" s="202"/>
      <c r="F141" s="296"/>
      <c r="G141" s="296"/>
    </row>
    <row r="142" spans="1:7" ht="15">
      <c r="A142" s="297" t="s">
        <v>600</v>
      </c>
      <c r="B142" s="297" t="s">
        <v>601</v>
      </c>
      <c r="C142" s="296"/>
      <c r="D142" s="296"/>
      <c r="E142" s="80"/>
      <c r="F142" s="296"/>
      <c r="G142" s="296"/>
    </row>
    <row r="143" spans="1:7" ht="15">
      <c r="A143" s="297" t="s">
        <v>602</v>
      </c>
      <c r="B143" s="297" t="s">
        <v>601</v>
      </c>
      <c r="C143" s="296"/>
      <c r="D143" s="296"/>
      <c r="E143" s="202"/>
      <c r="F143" s="296"/>
      <c r="G143" s="296"/>
    </row>
    <row r="144" spans="1:7" ht="15">
      <c r="A144" s="315" t="s">
        <v>603</v>
      </c>
      <c r="B144" s="315" t="s">
        <v>604</v>
      </c>
      <c r="C144" s="296"/>
      <c r="D144" s="300">
        <f>SUM(D140:D143)</f>
        <v>128185</v>
      </c>
      <c r="E144" s="80">
        <f>SUM(E140:E143)</f>
        <v>165033</v>
      </c>
      <c r="F144" s="300">
        <f>SUM(F140:F143)</f>
        <v>165033</v>
      </c>
      <c r="G144" s="300">
        <f>SUM(G140:G143)</f>
        <v>165033</v>
      </c>
    </row>
    <row r="145" spans="1:7" ht="15">
      <c r="A145" s="317" t="s">
        <v>605</v>
      </c>
      <c r="B145" s="297" t="s">
        <v>606</v>
      </c>
      <c r="C145" s="296">
        <v>10638</v>
      </c>
      <c r="D145" s="296">
        <v>9955</v>
      </c>
      <c r="E145" s="202"/>
      <c r="F145" s="296">
        <v>8714</v>
      </c>
      <c r="G145" s="296">
        <v>8714</v>
      </c>
    </row>
    <row r="146" spans="1:7" ht="15">
      <c r="A146" s="317" t="s">
        <v>607</v>
      </c>
      <c r="B146" s="297" t="s">
        <v>608</v>
      </c>
      <c r="C146" s="300"/>
      <c r="D146" s="296"/>
      <c r="E146" s="202"/>
      <c r="F146" s="296"/>
      <c r="G146" s="296"/>
    </row>
    <row r="147" spans="1:7" ht="15">
      <c r="A147" s="317" t="s">
        <v>609</v>
      </c>
      <c r="B147" s="297" t="s">
        <v>610</v>
      </c>
      <c r="C147" s="296"/>
      <c r="D147" s="296"/>
      <c r="E147" s="202"/>
      <c r="F147" s="296"/>
      <c r="G147" s="296"/>
    </row>
    <row r="148" spans="1:7" ht="15">
      <c r="A148" s="317" t="s">
        <v>611</v>
      </c>
      <c r="B148" s="297" t="s">
        <v>612</v>
      </c>
      <c r="C148" s="296"/>
      <c r="D148" s="296">
        <v>150000</v>
      </c>
      <c r="E148" s="80"/>
      <c r="F148" s="296"/>
      <c r="G148" s="296"/>
    </row>
    <row r="149" spans="1:7" ht="15">
      <c r="A149" s="302" t="s">
        <v>613</v>
      </c>
      <c r="B149" s="297" t="s">
        <v>614</v>
      </c>
      <c r="C149" s="296"/>
      <c r="D149" s="296"/>
      <c r="E149" s="202"/>
      <c r="F149" s="296"/>
      <c r="G149" s="296"/>
    </row>
    <row r="150" spans="1:7" ht="15">
      <c r="A150" s="314" t="s">
        <v>615</v>
      </c>
      <c r="B150" s="315" t="s">
        <v>616</v>
      </c>
      <c r="C150" s="300">
        <f>SUM(C138:C149)</f>
        <v>110638</v>
      </c>
      <c r="D150" s="300">
        <v>372066</v>
      </c>
      <c r="E150" s="202"/>
      <c r="F150" s="300">
        <f>SUM(F144:F149)</f>
        <v>173747</v>
      </c>
      <c r="G150" s="300">
        <f>SUM(G144:G149)</f>
        <v>173747</v>
      </c>
    </row>
    <row r="151" spans="1:7" ht="15">
      <c r="A151" s="302" t="s">
        <v>617</v>
      </c>
      <c r="B151" s="297" t="s">
        <v>618</v>
      </c>
      <c r="C151" s="296"/>
      <c r="D151" s="296"/>
      <c r="E151" s="202"/>
      <c r="F151" s="296"/>
      <c r="G151" s="296"/>
    </row>
    <row r="152" spans="1:7" ht="15">
      <c r="A152" s="302" t="s">
        <v>619</v>
      </c>
      <c r="B152" s="297" t="s">
        <v>620</v>
      </c>
      <c r="C152" s="296"/>
      <c r="D152" s="296"/>
      <c r="E152" s="202"/>
      <c r="F152" s="296"/>
      <c r="G152" s="296"/>
    </row>
    <row r="153" spans="1:7" ht="15">
      <c r="A153" s="317" t="s">
        <v>621</v>
      </c>
      <c r="B153" s="297" t="s">
        <v>622</v>
      </c>
      <c r="C153" s="300"/>
      <c r="D153" s="296"/>
      <c r="E153" s="202"/>
      <c r="F153" s="296"/>
      <c r="G153" s="296"/>
    </row>
    <row r="154" spans="1:7" ht="15">
      <c r="A154" s="317" t="s">
        <v>623</v>
      </c>
      <c r="B154" s="297" t="s">
        <v>624</v>
      </c>
      <c r="C154" s="300"/>
      <c r="D154" s="296"/>
      <c r="E154" s="202"/>
      <c r="F154" s="296"/>
      <c r="G154" s="296"/>
    </row>
    <row r="155" spans="1:7" ht="15">
      <c r="A155" s="316" t="s">
        <v>625</v>
      </c>
      <c r="B155" s="315" t="s">
        <v>626</v>
      </c>
      <c r="C155" s="296"/>
      <c r="D155" s="296"/>
      <c r="E155" s="80"/>
      <c r="F155" s="296"/>
      <c r="G155" s="296"/>
    </row>
    <row r="156" spans="1:7" ht="15">
      <c r="A156" s="314" t="s">
        <v>627</v>
      </c>
      <c r="B156" s="315" t="s">
        <v>628</v>
      </c>
      <c r="C156" s="296"/>
      <c r="D156" s="296"/>
      <c r="E156" s="80"/>
      <c r="F156" s="296"/>
      <c r="G156" s="296"/>
    </row>
    <row r="157" spans="1:7" ht="15.75">
      <c r="A157" s="319" t="s">
        <v>629</v>
      </c>
      <c r="B157" s="320" t="s">
        <v>630</v>
      </c>
      <c r="C157" s="300">
        <v>110638</v>
      </c>
      <c r="D157" s="300">
        <f>SUM(D150:D156)</f>
        <v>372066</v>
      </c>
      <c r="E157" s="300">
        <f>SUM(E144:E156)</f>
        <v>165033</v>
      </c>
      <c r="F157" s="300">
        <f>SUM(F150:F156)</f>
        <v>173747</v>
      </c>
      <c r="G157" s="300">
        <f>SUM(G150:G156)</f>
        <v>173747</v>
      </c>
    </row>
    <row r="158" spans="1:7" ht="15.75">
      <c r="A158" s="321" t="s">
        <v>631</v>
      </c>
      <c r="B158" s="322"/>
      <c r="C158" s="300">
        <v>1279702</v>
      </c>
      <c r="D158" s="300">
        <v>1940008</v>
      </c>
      <c r="E158" s="300">
        <v>1056981</v>
      </c>
      <c r="F158" s="300">
        <v>996057</v>
      </c>
      <c r="G158" s="300">
        <v>994972</v>
      </c>
    </row>
    <row r="159" ht="15">
      <c r="F159" s="289"/>
    </row>
    <row r="160" ht="15">
      <c r="F160" s="289"/>
    </row>
    <row r="161" ht="15">
      <c r="F161" s="289"/>
    </row>
    <row r="162" ht="15">
      <c r="F162" s="289"/>
    </row>
    <row r="163" ht="15">
      <c r="F163" s="289"/>
    </row>
    <row r="164" ht="15">
      <c r="F164" s="289"/>
    </row>
    <row r="165" ht="15">
      <c r="F165" s="289"/>
    </row>
    <row r="166" ht="15">
      <c r="F166" s="289"/>
    </row>
    <row r="167" ht="15">
      <c r="F167" s="289"/>
    </row>
    <row r="168" ht="15">
      <c r="F168" s="289"/>
    </row>
    <row r="169" ht="15">
      <c r="F169" s="289"/>
    </row>
    <row r="170" ht="15">
      <c r="F170" s="289"/>
    </row>
    <row r="171" ht="15">
      <c r="F171" s="289"/>
    </row>
    <row r="172" ht="15">
      <c r="F172" s="289"/>
    </row>
    <row r="173" ht="15">
      <c r="F173" s="289"/>
    </row>
    <row r="174" ht="15">
      <c r="F174" s="289"/>
    </row>
    <row r="175" ht="15">
      <c r="F175" s="289"/>
    </row>
    <row r="176" ht="15">
      <c r="F176" s="289"/>
    </row>
    <row r="177" ht="15">
      <c r="F177" s="289"/>
    </row>
  </sheetData>
  <sheetProtection/>
  <mergeCells count="2">
    <mergeCell ref="A2:E2"/>
    <mergeCell ref="A3:E3"/>
  </mergeCells>
  <printOptions/>
  <pageMargins left="0" right="0" top="0" bottom="0" header="0.31496062992125984" footer="0.31496062992125984"/>
  <pageSetup fitToHeight="2" fitToWidth="1" horizontalDpi="600" verticalDpi="600" orientation="portrait" paperSize="9" scale="6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52.421875" style="0" customWidth="1"/>
    <col min="2" max="2" width="20.00390625" style="0" bestFit="1" customWidth="1"/>
    <col min="3" max="3" width="20.7109375" style="0" customWidth="1"/>
    <col min="4" max="4" width="21.140625" style="0" customWidth="1"/>
  </cols>
  <sheetData>
    <row r="1" spans="1:4" ht="33" customHeight="1">
      <c r="A1" s="644"/>
      <c r="B1" s="610"/>
      <c r="C1" s="610"/>
      <c r="D1" s="610"/>
    </row>
    <row r="2" ht="15">
      <c r="A2" s="1"/>
    </row>
    <row r="3" spans="1:4" ht="19.5" customHeight="1">
      <c r="A3" s="611" t="s">
        <v>989</v>
      </c>
      <c r="B3" s="609"/>
      <c r="C3" s="609"/>
      <c r="D3" s="609"/>
    </row>
    <row r="4" spans="1:4" ht="68.25" customHeight="1">
      <c r="A4" s="611" t="s">
        <v>86</v>
      </c>
      <c r="B4" s="610"/>
      <c r="C4" s="610"/>
      <c r="D4" s="610"/>
    </row>
    <row r="5" ht="15">
      <c r="D5" s="421" t="s">
        <v>783</v>
      </c>
    </row>
    <row r="6" spans="1:4" ht="68.25" customHeight="1">
      <c r="A6" s="80" t="s">
        <v>84</v>
      </c>
      <c r="B6" s="102" t="s">
        <v>97</v>
      </c>
      <c r="C6" s="102" t="s">
        <v>85</v>
      </c>
      <c r="D6" s="102" t="s">
        <v>401</v>
      </c>
    </row>
    <row r="7" spans="1:4" ht="15">
      <c r="A7" s="63" t="s">
        <v>98</v>
      </c>
      <c r="B7" s="88">
        <v>52</v>
      </c>
      <c r="C7" s="63">
        <v>1223</v>
      </c>
      <c r="D7" s="63"/>
    </row>
    <row r="8" spans="1:6" ht="15">
      <c r="A8" s="63" t="s">
        <v>99</v>
      </c>
      <c r="B8" s="88">
        <v>31.1</v>
      </c>
      <c r="C8" s="63">
        <v>69841</v>
      </c>
      <c r="D8" s="63"/>
      <c r="E8" s="434"/>
      <c r="F8" s="434"/>
    </row>
    <row r="9" spans="1:6" ht="15">
      <c r="A9" s="63" t="s">
        <v>100</v>
      </c>
      <c r="B9" s="88">
        <v>0.04</v>
      </c>
      <c r="C9" s="63">
        <v>2</v>
      </c>
      <c r="D9" s="63"/>
      <c r="E9" s="434"/>
      <c r="F9" s="434"/>
    </row>
    <row r="10" spans="1:4" ht="15">
      <c r="A10" s="63" t="s">
        <v>101</v>
      </c>
      <c r="B10" s="88">
        <v>1.27</v>
      </c>
      <c r="C10" s="63">
        <v>15486</v>
      </c>
      <c r="D10" s="63"/>
    </row>
    <row r="11" spans="1:4" ht="15">
      <c r="A11" s="63" t="s">
        <v>102</v>
      </c>
      <c r="B11" s="88">
        <v>0.05</v>
      </c>
      <c r="C11" s="12">
        <v>108</v>
      </c>
      <c r="D11" s="63"/>
    </row>
    <row r="12" spans="1:4" ht="15">
      <c r="A12" s="12" t="s">
        <v>1077</v>
      </c>
      <c r="B12" s="88">
        <v>100</v>
      </c>
      <c r="C12" s="63">
        <v>3000</v>
      </c>
      <c r="D12" s="63"/>
    </row>
    <row r="13" spans="1:4" ht="15">
      <c r="A13" s="63"/>
      <c r="B13" s="88"/>
      <c r="C13" s="63"/>
      <c r="D13" s="63"/>
    </row>
    <row r="14" spans="1:4" ht="15">
      <c r="A14" s="63"/>
      <c r="B14" s="88"/>
      <c r="C14" s="63"/>
      <c r="D14" s="63"/>
    </row>
    <row r="15" spans="1:4" ht="15">
      <c r="A15" s="63"/>
      <c r="B15" s="88"/>
      <c r="C15" s="63"/>
      <c r="D15" s="63"/>
    </row>
    <row r="16" spans="1:4" ht="15">
      <c r="A16" s="63"/>
      <c r="B16" s="88"/>
      <c r="C16" s="63"/>
      <c r="D16" s="63"/>
    </row>
    <row r="17" spans="1:4" ht="15">
      <c r="A17" s="80" t="s">
        <v>0</v>
      </c>
      <c r="B17" s="88"/>
      <c r="C17" s="80">
        <f>SUM(C7:C16)</f>
        <v>89660</v>
      </c>
      <c r="D17" s="80">
        <f>SUM(D7:D16)</f>
        <v>0</v>
      </c>
    </row>
  </sheetData>
  <sheetProtection/>
  <mergeCells count="3"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7"/>
  <sheetViews>
    <sheetView zoomScalePageLayoutView="0" workbookViewId="0" topLeftCell="A1">
      <pane ySplit="6" topLeftCell="A7" activePane="bottomLeft" state="frozen"/>
      <selection pane="topLeft" activeCell="A1" sqref="A1:E1"/>
      <selection pane="bottomLeft" activeCell="K40" sqref="K40"/>
    </sheetView>
  </sheetViews>
  <sheetFormatPr defaultColWidth="9.140625" defaultRowHeight="15"/>
  <cols>
    <col min="1" max="1" width="8.140625" style="271" customWidth="1"/>
    <col min="2" max="2" width="63.57421875" style="271" customWidth="1"/>
    <col min="3" max="3" width="14.57421875" style="271" hidden="1" customWidth="1"/>
    <col min="4" max="4" width="17.00390625" style="271" hidden="1" customWidth="1"/>
    <col min="5" max="5" width="13.7109375" style="271" hidden="1" customWidth="1"/>
    <col min="6" max="6" width="14.7109375" style="271" hidden="1" customWidth="1"/>
    <col min="7" max="7" width="16.421875" style="271" hidden="1" customWidth="1"/>
    <col min="8" max="8" width="16.57421875" style="271" hidden="1" customWidth="1"/>
    <col min="9" max="9" width="16.7109375" style="271" customWidth="1"/>
    <col min="10" max="10" width="13.7109375" style="271" customWidth="1"/>
    <col min="11" max="11" width="14.28125" style="271" customWidth="1"/>
    <col min="12" max="12" width="14.8515625" style="271" customWidth="1"/>
    <col min="13" max="13" width="11.57421875" style="271" customWidth="1"/>
    <col min="14" max="14" width="12.00390625" style="271" customWidth="1"/>
    <col min="15" max="15" width="14.8515625" style="271" customWidth="1"/>
    <col min="16" max="16" width="15.28125" style="271" customWidth="1"/>
    <col min="17" max="17" width="15.421875" style="271" customWidth="1"/>
    <col min="18" max="16384" width="9.140625" style="271" customWidth="1"/>
  </cols>
  <sheetData>
    <row r="2" spans="2:17" ht="15">
      <c r="B2" s="611" t="s">
        <v>989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</row>
    <row r="3" ht="12.75">
      <c r="Q3" s="425" t="s">
        <v>784</v>
      </c>
    </row>
    <row r="4" spans="1:17" ht="27" customHeight="1">
      <c r="A4" s="663" t="s">
        <v>970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</row>
    <row r="5" spans="1:17" ht="30">
      <c r="A5" s="272" t="s">
        <v>184</v>
      </c>
      <c r="B5" s="272" t="s">
        <v>109</v>
      </c>
      <c r="C5" s="272" t="s">
        <v>305</v>
      </c>
      <c r="D5" s="272" t="s">
        <v>388</v>
      </c>
      <c r="E5" s="272" t="s">
        <v>389</v>
      </c>
      <c r="F5" s="272" t="s">
        <v>390</v>
      </c>
      <c r="G5" s="272" t="s">
        <v>397</v>
      </c>
      <c r="H5" s="272" t="s">
        <v>426</v>
      </c>
      <c r="I5" s="272" t="s">
        <v>425</v>
      </c>
      <c r="J5" s="544" t="s">
        <v>971</v>
      </c>
      <c r="K5" s="272" t="s">
        <v>305</v>
      </c>
      <c r="L5" s="272" t="s">
        <v>388</v>
      </c>
      <c r="M5" s="272" t="s">
        <v>389</v>
      </c>
      <c r="N5" s="272" t="s">
        <v>390</v>
      </c>
      <c r="O5" s="272" t="s">
        <v>397</v>
      </c>
      <c r="P5" s="272" t="s">
        <v>426</v>
      </c>
      <c r="Q5" s="272" t="s">
        <v>424</v>
      </c>
    </row>
    <row r="6" spans="1:17" ht="15">
      <c r="A6" s="272">
        <v>1</v>
      </c>
      <c r="B6" s="272">
        <v>2</v>
      </c>
      <c r="C6" s="272">
        <v>2015</v>
      </c>
      <c r="D6" s="272">
        <v>2015</v>
      </c>
      <c r="E6" s="272">
        <v>2015</v>
      </c>
      <c r="F6" s="272">
        <v>2015</v>
      </c>
      <c r="G6" s="272">
        <v>2015</v>
      </c>
      <c r="H6" s="272">
        <v>2015</v>
      </c>
      <c r="I6" s="272" t="s">
        <v>398</v>
      </c>
      <c r="J6" s="272"/>
      <c r="K6" s="272">
        <v>2016</v>
      </c>
      <c r="L6" s="272">
        <v>2016</v>
      </c>
      <c r="M6" s="272">
        <v>2016</v>
      </c>
      <c r="N6" s="272">
        <v>2016</v>
      </c>
      <c r="O6" s="272">
        <v>2016</v>
      </c>
      <c r="P6" s="272">
        <v>2016</v>
      </c>
      <c r="Q6" s="272" t="s">
        <v>398</v>
      </c>
    </row>
    <row r="7" spans="1:17" ht="12.75">
      <c r="A7" s="273" t="s">
        <v>149</v>
      </c>
      <c r="B7" s="540" t="s">
        <v>946</v>
      </c>
      <c r="C7" s="542">
        <v>530</v>
      </c>
      <c r="D7" s="542">
        <v>0</v>
      </c>
      <c r="E7" s="542">
        <v>0</v>
      </c>
      <c r="F7" s="542">
        <v>10</v>
      </c>
      <c r="G7" s="542">
        <v>0</v>
      </c>
      <c r="H7" s="542">
        <v>1666</v>
      </c>
      <c r="I7" s="275">
        <f>SUM(C7:H7)</f>
        <v>2206</v>
      </c>
      <c r="J7" s="275"/>
      <c r="K7" s="542">
        <v>253</v>
      </c>
      <c r="L7" s="542">
        <v>0</v>
      </c>
      <c r="M7" s="542">
        <v>0</v>
      </c>
      <c r="N7" s="542">
        <v>13</v>
      </c>
      <c r="O7" s="542">
        <v>0</v>
      </c>
      <c r="P7" s="542">
        <v>1017</v>
      </c>
      <c r="Q7" s="275">
        <f>SUM(K7:P7)</f>
        <v>1283</v>
      </c>
    </row>
    <row r="8" spans="1:17" ht="12.75">
      <c r="A8" s="273" t="s">
        <v>152</v>
      </c>
      <c r="B8" s="540" t="s">
        <v>947</v>
      </c>
      <c r="C8" s="542">
        <v>2630</v>
      </c>
      <c r="D8" s="542">
        <v>2987</v>
      </c>
      <c r="E8" s="542">
        <v>114</v>
      </c>
      <c r="F8" s="542">
        <v>755</v>
      </c>
      <c r="G8" s="542">
        <v>421</v>
      </c>
      <c r="H8" s="542">
        <v>5378700</v>
      </c>
      <c r="I8" s="275">
        <f>SUM(C8:H8)</f>
        <v>5385607</v>
      </c>
      <c r="J8" s="275"/>
      <c r="K8" s="542">
        <v>460</v>
      </c>
      <c r="L8" s="542">
        <v>2400</v>
      </c>
      <c r="M8" s="542">
        <v>122</v>
      </c>
      <c r="N8" s="542">
        <v>977</v>
      </c>
      <c r="O8" s="542">
        <v>183</v>
      </c>
      <c r="P8" s="542">
        <v>5219464</v>
      </c>
      <c r="Q8" s="275">
        <f aca="true" t="shared" si="0" ref="Q8:Q37">SUM(K8:P8)</f>
        <v>5223606</v>
      </c>
    </row>
    <row r="9" spans="1:17" ht="12.75">
      <c r="A9" s="273" t="s">
        <v>155</v>
      </c>
      <c r="B9" s="540" t="s">
        <v>948</v>
      </c>
      <c r="C9" s="542">
        <v>0</v>
      </c>
      <c r="D9" s="542">
        <v>0</v>
      </c>
      <c r="E9" s="542">
        <v>0</v>
      </c>
      <c r="F9" s="542">
        <v>0</v>
      </c>
      <c r="G9" s="542">
        <v>0</v>
      </c>
      <c r="H9" s="542">
        <v>86993</v>
      </c>
      <c r="I9" s="275">
        <f>SUM(C9:H9)</f>
        <v>86993</v>
      </c>
      <c r="J9" s="275"/>
      <c r="K9" s="542">
        <v>0</v>
      </c>
      <c r="L9" s="542">
        <v>0</v>
      </c>
      <c r="M9" s="542">
        <v>0</v>
      </c>
      <c r="N9" s="542">
        <v>0</v>
      </c>
      <c r="O9" s="542">
        <v>0</v>
      </c>
      <c r="P9" s="542">
        <v>89661</v>
      </c>
      <c r="Q9" s="275">
        <f t="shared" si="0"/>
        <v>89661</v>
      </c>
    </row>
    <row r="10" spans="1:17" ht="12.75">
      <c r="A10" s="273" t="s">
        <v>158</v>
      </c>
      <c r="B10" s="540" t="s">
        <v>949</v>
      </c>
      <c r="C10" s="542">
        <v>0</v>
      </c>
      <c r="D10" s="542">
        <v>0</v>
      </c>
      <c r="E10" s="542">
        <v>0</v>
      </c>
      <c r="F10" s="542">
        <v>0</v>
      </c>
      <c r="G10" s="542">
        <v>0</v>
      </c>
      <c r="H10" s="542">
        <v>0</v>
      </c>
      <c r="I10" s="275">
        <f>SUM(C10:H10)</f>
        <v>0</v>
      </c>
      <c r="J10" s="275"/>
      <c r="K10" s="542">
        <v>0</v>
      </c>
      <c r="L10" s="542">
        <v>0</v>
      </c>
      <c r="M10" s="542">
        <v>0</v>
      </c>
      <c r="N10" s="542">
        <v>0</v>
      </c>
      <c r="O10" s="542">
        <v>0</v>
      </c>
      <c r="P10" s="542">
        <v>0</v>
      </c>
      <c r="Q10" s="275">
        <f t="shared" si="0"/>
        <v>0</v>
      </c>
    </row>
    <row r="11" spans="1:17" ht="12.75">
      <c r="A11" s="276" t="s">
        <v>161</v>
      </c>
      <c r="B11" s="541" t="s">
        <v>950</v>
      </c>
      <c r="C11" s="543">
        <f aca="true" t="shared" si="1" ref="C11:H11">SUM(C7:C10)</f>
        <v>3160</v>
      </c>
      <c r="D11" s="543">
        <f t="shared" si="1"/>
        <v>2987</v>
      </c>
      <c r="E11" s="543">
        <f t="shared" si="1"/>
        <v>114</v>
      </c>
      <c r="F11" s="543">
        <f t="shared" si="1"/>
        <v>765</v>
      </c>
      <c r="G11" s="543">
        <f t="shared" si="1"/>
        <v>421</v>
      </c>
      <c r="H11" s="543">
        <f t="shared" si="1"/>
        <v>5467359</v>
      </c>
      <c r="I11" s="543">
        <f aca="true" t="shared" si="2" ref="I11:I37">SUM(C11:H11)</f>
        <v>5474806</v>
      </c>
      <c r="J11" s="543"/>
      <c r="K11" s="543">
        <f aca="true" t="shared" si="3" ref="K11:P11">SUM(K7:K10)</f>
        <v>713</v>
      </c>
      <c r="L11" s="543">
        <f t="shared" si="3"/>
        <v>2400</v>
      </c>
      <c r="M11" s="543">
        <f t="shared" si="3"/>
        <v>122</v>
      </c>
      <c r="N11" s="543">
        <f t="shared" si="3"/>
        <v>990</v>
      </c>
      <c r="O11" s="543">
        <f t="shared" si="3"/>
        <v>183</v>
      </c>
      <c r="P11" s="543">
        <f t="shared" si="3"/>
        <v>5310142</v>
      </c>
      <c r="Q11" s="543">
        <f t="shared" si="0"/>
        <v>5314550</v>
      </c>
    </row>
    <row r="12" spans="1:17" ht="12.75">
      <c r="A12" s="273" t="s">
        <v>164</v>
      </c>
      <c r="B12" s="540" t="s">
        <v>951</v>
      </c>
      <c r="C12" s="542">
        <v>0</v>
      </c>
      <c r="D12" s="542">
        <v>0</v>
      </c>
      <c r="E12" s="542">
        <v>0</v>
      </c>
      <c r="F12" s="542">
        <v>0</v>
      </c>
      <c r="G12" s="542">
        <v>0</v>
      </c>
      <c r="H12" s="542">
        <v>0</v>
      </c>
      <c r="I12" s="275">
        <f t="shared" si="2"/>
        <v>0</v>
      </c>
      <c r="J12" s="275"/>
      <c r="K12" s="542">
        <v>0</v>
      </c>
      <c r="L12" s="542">
        <v>0</v>
      </c>
      <c r="M12" s="542">
        <v>0</v>
      </c>
      <c r="N12" s="542">
        <v>0</v>
      </c>
      <c r="O12" s="542">
        <v>0</v>
      </c>
      <c r="P12" s="542">
        <v>0</v>
      </c>
      <c r="Q12" s="275">
        <f t="shared" si="0"/>
        <v>0</v>
      </c>
    </row>
    <row r="13" spans="1:17" ht="12.75">
      <c r="A13" s="273" t="s">
        <v>167</v>
      </c>
      <c r="B13" s="540" t="s">
        <v>952</v>
      </c>
      <c r="C13" s="542">
        <v>0</v>
      </c>
      <c r="D13" s="542">
        <v>0</v>
      </c>
      <c r="E13" s="542">
        <v>0</v>
      </c>
      <c r="F13" s="542">
        <v>0</v>
      </c>
      <c r="G13" s="542">
        <v>0</v>
      </c>
      <c r="H13" s="542">
        <v>0</v>
      </c>
      <c r="I13" s="275">
        <f t="shared" si="2"/>
        <v>0</v>
      </c>
      <c r="J13" s="275"/>
      <c r="K13" s="542">
        <v>0</v>
      </c>
      <c r="L13" s="542">
        <v>0</v>
      </c>
      <c r="M13" s="542">
        <v>0</v>
      </c>
      <c r="N13" s="542">
        <v>0</v>
      </c>
      <c r="O13" s="542">
        <v>0</v>
      </c>
      <c r="P13" s="542">
        <v>0</v>
      </c>
      <c r="Q13" s="275">
        <f t="shared" si="0"/>
        <v>0</v>
      </c>
    </row>
    <row r="14" spans="1:17" ht="12.75">
      <c r="A14" s="276" t="s">
        <v>185</v>
      </c>
      <c r="B14" s="541" t="s">
        <v>953</v>
      </c>
      <c r="C14" s="543">
        <f aca="true" t="shared" si="4" ref="C14:H14">SUM(C12:C13)</f>
        <v>0</v>
      </c>
      <c r="D14" s="543">
        <f t="shared" si="4"/>
        <v>0</v>
      </c>
      <c r="E14" s="543">
        <f t="shared" si="4"/>
        <v>0</v>
      </c>
      <c r="F14" s="543">
        <f t="shared" si="4"/>
        <v>0</v>
      </c>
      <c r="G14" s="543">
        <f t="shared" si="4"/>
        <v>0</v>
      </c>
      <c r="H14" s="543">
        <f t="shared" si="4"/>
        <v>0</v>
      </c>
      <c r="I14" s="275">
        <f t="shared" si="2"/>
        <v>0</v>
      </c>
      <c r="J14" s="275"/>
      <c r="K14" s="543">
        <f aca="true" t="shared" si="5" ref="K14:P14">SUM(K12:K13)</f>
        <v>0</v>
      </c>
      <c r="L14" s="543">
        <f t="shared" si="5"/>
        <v>0</v>
      </c>
      <c r="M14" s="543">
        <f t="shared" si="5"/>
        <v>0</v>
      </c>
      <c r="N14" s="543">
        <f t="shared" si="5"/>
        <v>0</v>
      </c>
      <c r="O14" s="543">
        <f t="shared" si="5"/>
        <v>0</v>
      </c>
      <c r="P14" s="543">
        <f t="shared" si="5"/>
        <v>0</v>
      </c>
      <c r="Q14" s="275">
        <f t="shared" si="0"/>
        <v>0</v>
      </c>
    </row>
    <row r="15" spans="1:17" ht="12.75">
      <c r="A15" s="273" t="s">
        <v>186</v>
      </c>
      <c r="B15" s="540" t="s">
        <v>955</v>
      </c>
      <c r="C15" s="542">
        <v>0</v>
      </c>
      <c r="D15" s="542">
        <v>0</v>
      </c>
      <c r="E15" s="542">
        <v>0</v>
      </c>
      <c r="F15" s="542">
        <v>0</v>
      </c>
      <c r="G15" s="542">
        <v>0</v>
      </c>
      <c r="H15" s="542">
        <v>0</v>
      </c>
      <c r="I15" s="275">
        <f t="shared" si="2"/>
        <v>0</v>
      </c>
      <c r="J15" s="275"/>
      <c r="K15" s="542">
        <v>0</v>
      </c>
      <c r="L15" s="542">
        <v>0</v>
      </c>
      <c r="M15" s="542">
        <v>0</v>
      </c>
      <c r="N15" s="542">
        <v>0</v>
      </c>
      <c r="O15" s="542">
        <v>0</v>
      </c>
      <c r="P15" s="542">
        <v>0</v>
      </c>
      <c r="Q15" s="275">
        <f t="shared" si="0"/>
        <v>0</v>
      </c>
    </row>
    <row r="16" spans="1:17" ht="12.75">
      <c r="A16" s="273" t="s">
        <v>187</v>
      </c>
      <c r="B16" s="274" t="s">
        <v>403</v>
      </c>
      <c r="C16" s="542">
        <v>10</v>
      </c>
      <c r="D16" s="542">
        <v>19</v>
      </c>
      <c r="E16" s="542">
        <v>176</v>
      </c>
      <c r="F16" s="542">
        <v>0</v>
      </c>
      <c r="G16" s="542">
        <v>176</v>
      </c>
      <c r="H16" s="542">
        <v>479</v>
      </c>
      <c r="I16" s="275">
        <f t="shared" si="2"/>
        <v>860</v>
      </c>
      <c r="J16" s="275"/>
      <c r="K16" s="542">
        <v>3</v>
      </c>
      <c r="L16" s="542">
        <v>2</v>
      </c>
      <c r="M16" s="542">
        <v>84</v>
      </c>
      <c r="N16" s="542">
        <v>0</v>
      </c>
      <c r="O16" s="542">
        <v>24</v>
      </c>
      <c r="P16" s="542">
        <v>382</v>
      </c>
      <c r="Q16" s="275">
        <f t="shared" si="0"/>
        <v>495</v>
      </c>
    </row>
    <row r="17" spans="1:17" ht="12.75">
      <c r="A17" s="273" t="s">
        <v>188</v>
      </c>
      <c r="B17" s="540" t="s">
        <v>954</v>
      </c>
      <c r="C17" s="542">
        <v>169</v>
      </c>
      <c r="D17" s="542">
        <v>512</v>
      </c>
      <c r="E17" s="542">
        <v>41</v>
      </c>
      <c r="F17" s="542">
        <v>34</v>
      </c>
      <c r="G17" s="542">
        <v>938</v>
      </c>
      <c r="H17" s="542">
        <v>168220</v>
      </c>
      <c r="I17" s="275">
        <f t="shared" si="2"/>
        <v>169914</v>
      </c>
      <c r="J17" s="275"/>
      <c r="K17" s="542">
        <v>1795</v>
      </c>
      <c r="L17" s="542">
        <v>185</v>
      </c>
      <c r="M17" s="542">
        <v>28</v>
      </c>
      <c r="N17" s="542">
        <v>25</v>
      </c>
      <c r="O17" s="542">
        <v>343</v>
      </c>
      <c r="P17" s="542">
        <v>100451</v>
      </c>
      <c r="Q17" s="275">
        <f t="shared" si="0"/>
        <v>102827</v>
      </c>
    </row>
    <row r="18" spans="1:17" ht="12.75">
      <c r="A18" s="276">
        <v>12</v>
      </c>
      <c r="B18" s="541" t="s">
        <v>960</v>
      </c>
      <c r="C18" s="543">
        <f aca="true" t="shared" si="6" ref="C18:H18">SUM(C15:C17)</f>
        <v>179</v>
      </c>
      <c r="D18" s="543">
        <f t="shared" si="6"/>
        <v>531</v>
      </c>
      <c r="E18" s="543">
        <f t="shared" si="6"/>
        <v>217</v>
      </c>
      <c r="F18" s="543">
        <f t="shared" si="6"/>
        <v>34</v>
      </c>
      <c r="G18" s="543">
        <f t="shared" si="6"/>
        <v>1114</v>
      </c>
      <c r="H18" s="543">
        <f t="shared" si="6"/>
        <v>168699</v>
      </c>
      <c r="I18" s="543">
        <f t="shared" si="2"/>
        <v>170774</v>
      </c>
      <c r="J18" s="543"/>
      <c r="K18" s="543">
        <f aca="true" t="shared" si="7" ref="K18:P18">SUM(K15:K17)</f>
        <v>1798</v>
      </c>
      <c r="L18" s="543">
        <f t="shared" si="7"/>
        <v>187</v>
      </c>
      <c r="M18" s="543">
        <f t="shared" si="7"/>
        <v>112</v>
      </c>
      <c r="N18" s="543">
        <f t="shared" si="7"/>
        <v>25</v>
      </c>
      <c r="O18" s="543">
        <f t="shared" si="7"/>
        <v>367</v>
      </c>
      <c r="P18" s="543">
        <f t="shared" si="7"/>
        <v>100833</v>
      </c>
      <c r="Q18" s="543">
        <f t="shared" si="0"/>
        <v>103322</v>
      </c>
    </row>
    <row r="19" spans="1:17" ht="12.75">
      <c r="A19" s="273">
        <v>13</v>
      </c>
      <c r="B19" s="540" t="s">
        <v>956</v>
      </c>
      <c r="C19" s="542">
        <v>0</v>
      </c>
      <c r="D19" s="542">
        <v>2</v>
      </c>
      <c r="E19" s="542">
        <v>0</v>
      </c>
      <c r="F19" s="542">
        <v>0</v>
      </c>
      <c r="G19" s="542">
        <v>0</v>
      </c>
      <c r="H19" s="542">
        <v>88170</v>
      </c>
      <c r="I19" s="275">
        <f t="shared" si="2"/>
        <v>88172</v>
      </c>
      <c r="J19" s="275"/>
      <c r="K19" s="542">
        <v>0</v>
      </c>
      <c r="L19" s="542">
        <v>69</v>
      </c>
      <c r="M19" s="542">
        <v>0</v>
      </c>
      <c r="N19" s="542">
        <v>0</v>
      </c>
      <c r="O19" s="542">
        <v>0</v>
      </c>
      <c r="P19" s="542">
        <v>82194</v>
      </c>
      <c r="Q19" s="275">
        <f t="shared" si="0"/>
        <v>82263</v>
      </c>
    </row>
    <row r="20" spans="1:17" ht="12.75">
      <c r="A20" s="273">
        <v>14</v>
      </c>
      <c r="B20" s="540" t="s">
        <v>957</v>
      </c>
      <c r="C20" s="542">
        <v>0</v>
      </c>
      <c r="D20" s="542">
        <v>0</v>
      </c>
      <c r="E20" s="542">
        <v>418</v>
      </c>
      <c r="F20" s="542">
        <v>0</v>
      </c>
      <c r="G20" s="542">
        <v>945</v>
      </c>
      <c r="H20" s="542">
        <v>4157</v>
      </c>
      <c r="I20" s="275">
        <f t="shared" si="2"/>
        <v>5520</v>
      </c>
      <c r="J20" s="275"/>
      <c r="K20" s="542">
        <v>0</v>
      </c>
      <c r="L20" s="542">
        <v>0</v>
      </c>
      <c r="M20" s="542">
        <v>0</v>
      </c>
      <c r="N20" s="542">
        <v>0</v>
      </c>
      <c r="O20" s="542">
        <v>0</v>
      </c>
      <c r="P20" s="542">
        <v>19434</v>
      </c>
      <c r="Q20" s="275">
        <f t="shared" si="0"/>
        <v>19434</v>
      </c>
    </row>
    <row r="21" spans="1:17" ht="12.75">
      <c r="A21" s="273">
        <v>15</v>
      </c>
      <c r="B21" s="540" t="s">
        <v>958</v>
      </c>
      <c r="C21" s="542">
        <v>0</v>
      </c>
      <c r="D21" s="542">
        <v>0</v>
      </c>
      <c r="E21" s="542">
        <v>0</v>
      </c>
      <c r="F21" s="542">
        <v>0</v>
      </c>
      <c r="G21" s="542">
        <v>0</v>
      </c>
      <c r="H21" s="542">
        <v>678</v>
      </c>
      <c r="I21" s="275">
        <f t="shared" si="2"/>
        <v>678</v>
      </c>
      <c r="J21" s="275"/>
      <c r="K21" s="542">
        <v>0</v>
      </c>
      <c r="L21" s="542">
        <v>0</v>
      </c>
      <c r="M21" s="542">
        <v>0</v>
      </c>
      <c r="N21" s="542">
        <v>90</v>
      </c>
      <c r="O21" s="542">
        <v>0</v>
      </c>
      <c r="P21" s="542">
        <v>585</v>
      </c>
      <c r="Q21" s="275">
        <f t="shared" si="0"/>
        <v>675</v>
      </c>
    </row>
    <row r="22" spans="1:17" ht="12.75">
      <c r="A22" s="276">
        <v>16</v>
      </c>
      <c r="B22" s="541" t="s">
        <v>959</v>
      </c>
      <c r="C22" s="543">
        <f aca="true" t="shared" si="8" ref="C22:H22">SUM(C19:C21)</f>
        <v>0</v>
      </c>
      <c r="D22" s="543">
        <f t="shared" si="8"/>
        <v>2</v>
      </c>
      <c r="E22" s="543">
        <f t="shared" si="8"/>
        <v>418</v>
      </c>
      <c r="F22" s="543">
        <f t="shared" si="8"/>
        <v>0</v>
      </c>
      <c r="G22" s="543">
        <f t="shared" si="8"/>
        <v>945</v>
      </c>
      <c r="H22" s="543">
        <f t="shared" si="8"/>
        <v>93005</v>
      </c>
      <c r="I22" s="543">
        <f t="shared" si="2"/>
        <v>94370</v>
      </c>
      <c r="J22" s="543"/>
      <c r="K22" s="543">
        <f aca="true" t="shared" si="9" ref="K22:P22">SUM(K19:K21)</f>
        <v>0</v>
      </c>
      <c r="L22" s="543">
        <f t="shared" si="9"/>
        <v>69</v>
      </c>
      <c r="M22" s="543">
        <f t="shared" si="9"/>
        <v>0</v>
      </c>
      <c r="N22" s="543">
        <f t="shared" si="9"/>
        <v>90</v>
      </c>
      <c r="O22" s="543">
        <f t="shared" si="9"/>
        <v>0</v>
      </c>
      <c r="P22" s="543">
        <f t="shared" si="9"/>
        <v>102213</v>
      </c>
      <c r="Q22" s="543">
        <f t="shared" si="0"/>
        <v>102372</v>
      </c>
    </row>
    <row r="23" spans="1:17" ht="12.75">
      <c r="A23" s="276">
        <v>17</v>
      </c>
      <c r="B23" s="277" t="s">
        <v>404</v>
      </c>
      <c r="C23" s="543">
        <v>174</v>
      </c>
      <c r="D23" s="543">
        <v>115</v>
      </c>
      <c r="E23" s="543">
        <v>279</v>
      </c>
      <c r="F23" s="543">
        <v>45</v>
      </c>
      <c r="G23" s="543">
        <v>73</v>
      </c>
      <c r="H23" s="543">
        <v>94</v>
      </c>
      <c r="I23" s="543">
        <f t="shared" si="2"/>
        <v>780</v>
      </c>
      <c r="J23" s="543"/>
      <c r="K23" s="543">
        <v>198</v>
      </c>
      <c r="L23" s="543">
        <v>163</v>
      </c>
      <c r="M23" s="543">
        <v>433</v>
      </c>
      <c r="N23" s="543">
        <v>40</v>
      </c>
      <c r="O23" s="543">
        <v>312</v>
      </c>
      <c r="P23" s="543">
        <v>262</v>
      </c>
      <c r="Q23" s="543">
        <f t="shared" si="0"/>
        <v>1408</v>
      </c>
    </row>
    <row r="24" spans="1:17" ht="12.75">
      <c r="A24" s="276">
        <v>18</v>
      </c>
      <c r="B24" s="541" t="s">
        <v>961</v>
      </c>
      <c r="C24" s="543">
        <v>0</v>
      </c>
      <c r="D24" s="543">
        <v>0</v>
      </c>
      <c r="E24" s="543">
        <v>0</v>
      </c>
      <c r="F24" s="543">
        <v>0</v>
      </c>
      <c r="G24" s="543">
        <v>0</v>
      </c>
      <c r="H24" s="543">
        <v>0</v>
      </c>
      <c r="I24" s="275">
        <f t="shared" si="2"/>
        <v>0</v>
      </c>
      <c r="J24" s="275"/>
      <c r="K24" s="543">
        <v>0</v>
      </c>
      <c r="L24" s="543">
        <v>0</v>
      </c>
      <c r="M24" s="543">
        <v>0</v>
      </c>
      <c r="N24" s="543">
        <v>0</v>
      </c>
      <c r="O24" s="543">
        <v>0</v>
      </c>
      <c r="P24" s="543">
        <v>0</v>
      </c>
      <c r="Q24" s="543">
        <f t="shared" si="0"/>
        <v>0</v>
      </c>
    </row>
    <row r="25" spans="1:17" ht="12.75">
      <c r="A25" s="276">
        <v>19</v>
      </c>
      <c r="B25" s="277" t="s">
        <v>405</v>
      </c>
      <c r="C25" s="543">
        <v>3513</v>
      </c>
      <c r="D25" s="543">
        <v>3635</v>
      </c>
      <c r="E25" s="543">
        <v>1028</v>
      </c>
      <c r="F25" s="543">
        <v>844</v>
      </c>
      <c r="G25" s="543">
        <v>2553</v>
      </c>
      <c r="H25" s="543">
        <v>5729157</v>
      </c>
      <c r="I25" s="543">
        <f t="shared" si="2"/>
        <v>5740730</v>
      </c>
      <c r="J25" s="543"/>
      <c r="K25" s="543">
        <v>2709</v>
      </c>
      <c r="L25" s="543">
        <v>2819</v>
      </c>
      <c r="M25" s="543">
        <v>667</v>
      </c>
      <c r="N25" s="543">
        <v>1145</v>
      </c>
      <c r="O25" s="543">
        <v>862</v>
      </c>
      <c r="P25" s="543">
        <v>5513450</v>
      </c>
      <c r="Q25" s="543">
        <f t="shared" si="0"/>
        <v>5521652</v>
      </c>
    </row>
    <row r="26" spans="1:17" ht="12.75">
      <c r="A26" s="273">
        <v>20</v>
      </c>
      <c r="B26" s="540" t="s">
        <v>962</v>
      </c>
      <c r="C26" s="542">
        <v>45831</v>
      </c>
      <c r="D26" s="542">
        <v>21285</v>
      </c>
      <c r="E26" s="542">
        <v>9414</v>
      </c>
      <c r="F26" s="542">
        <v>22794</v>
      </c>
      <c r="G26" s="542">
        <v>17615</v>
      </c>
      <c r="H26" s="542">
        <v>6317881</v>
      </c>
      <c r="I26" s="275">
        <f t="shared" si="2"/>
        <v>6434820</v>
      </c>
      <c r="J26" s="275"/>
      <c r="K26" s="542">
        <v>45831</v>
      </c>
      <c r="L26" s="542">
        <v>21285</v>
      </c>
      <c r="M26" s="542">
        <v>9414</v>
      </c>
      <c r="N26" s="542">
        <v>22794</v>
      </c>
      <c r="O26" s="542">
        <v>17615</v>
      </c>
      <c r="P26" s="542">
        <v>6263834</v>
      </c>
      <c r="Q26" s="275">
        <f t="shared" si="0"/>
        <v>6380773</v>
      </c>
    </row>
    <row r="27" spans="1:17" ht="12.75">
      <c r="A27" s="273">
        <v>21</v>
      </c>
      <c r="B27" s="274" t="s">
        <v>406</v>
      </c>
      <c r="C27" s="542">
        <v>-50808</v>
      </c>
      <c r="D27" s="542">
        <v>-21173</v>
      </c>
      <c r="E27" s="542">
        <v>-14999</v>
      </c>
      <c r="F27" s="542">
        <v>-22336</v>
      </c>
      <c r="G27" s="542">
        <v>-16838</v>
      </c>
      <c r="H27" s="542">
        <v>-1242045</v>
      </c>
      <c r="I27" s="275">
        <f t="shared" si="2"/>
        <v>-1368199</v>
      </c>
      <c r="J27" s="275"/>
      <c r="K27" s="542">
        <v>-49078</v>
      </c>
      <c r="L27" s="542">
        <v>-20784</v>
      </c>
      <c r="M27" s="542">
        <v>-15270</v>
      </c>
      <c r="N27" s="542">
        <v>-23110</v>
      </c>
      <c r="O27" s="542">
        <v>-18215</v>
      </c>
      <c r="P27" s="542">
        <v>-1441101</v>
      </c>
      <c r="Q27" s="275">
        <f t="shared" si="0"/>
        <v>-1567558</v>
      </c>
    </row>
    <row r="28" spans="1:17" ht="12.75">
      <c r="A28" s="273">
        <v>22</v>
      </c>
      <c r="B28" s="274" t="s">
        <v>407</v>
      </c>
      <c r="C28" s="542">
        <v>0</v>
      </c>
      <c r="D28" s="542">
        <v>0</v>
      </c>
      <c r="E28" s="542">
        <v>0</v>
      </c>
      <c r="F28" s="542">
        <v>0</v>
      </c>
      <c r="G28" s="542">
        <v>0</v>
      </c>
      <c r="H28" s="542">
        <v>0</v>
      </c>
      <c r="I28" s="275">
        <f t="shared" si="2"/>
        <v>0</v>
      </c>
      <c r="J28" s="275"/>
      <c r="K28" s="542">
        <v>0</v>
      </c>
      <c r="L28" s="542">
        <v>0</v>
      </c>
      <c r="M28" s="542">
        <v>0</v>
      </c>
      <c r="N28" s="542">
        <v>0</v>
      </c>
      <c r="O28" s="542">
        <v>0</v>
      </c>
      <c r="P28" s="542">
        <v>0</v>
      </c>
      <c r="Q28" s="275">
        <f t="shared" si="0"/>
        <v>0</v>
      </c>
    </row>
    <row r="29" spans="1:17" ht="12.75">
      <c r="A29" s="273">
        <v>23</v>
      </c>
      <c r="B29" s="274" t="s">
        <v>408</v>
      </c>
      <c r="C29" s="542">
        <v>1729</v>
      </c>
      <c r="D29" s="542">
        <v>388</v>
      </c>
      <c r="E29" s="542">
        <v>-269</v>
      </c>
      <c r="F29" s="542">
        <v>-774</v>
      </c>
      <c r="G29" s="542">
        <v>-1375</v>
      </c>
      <c r="H29" s="542">
        <v>-199056</v>
      </c>
      <c r="I29" s="275">
        <f t="shared" si="2"/>
        <v>-199357</v>
      </c>
      <c r="J29" s="275"/>
      <c r="K29" s="542">
        <v>-665</v>
      </c>
      <c r="L29" s="542">
        <v>-1396</v>
      </c>
      <c r="M29" s="542">
        <v>-162</v>
      </c>
      <c r="N29" s="542">
        <v>417</v>
      </c>
      <c r="O29" s="542">
        <v>298</v>
      </c>
      <c r="P29" s="542">
        <v>-99176</v>
      </c>
      <c r="Q29" s="275">
        <f t="shared" si="0"/>
        <v>-100684</v>
      </c>
    </row>
    <row r="30" spans="1:17" ht="12.75">
      <c r="A30" s="276">
        <v>24</v>
      </c>
      <c r="B30" s="541" t="s">
        <v>963</v>
      </c>
      <c r="C30" s="543">
        <f aca="true" t="shared" si="10" ref="C30:H30">SUM(C26:C29)</f>
        <v>-3248</v>
      </c>
      <c r="D30" s="543">
        <f t="shared" si="10"/>
        <v>500</v>
      </c>
      <c r="E30" s="543">
        <f t="shared" si="10"/>
        <v>-5854</v>
      </c>
      <c r="F30" s="543">
        <f t="shared" si="10"/>
        <v>-316</v>
      </c>
      <c r="G30" s="543">
        <f t="shared" si="10"/>
        <v>-598</v>
      </c>
      <c r="H30" s="543">
        <f t="shared" si="10"/>
        <v>4876780</v>
      </c>
      <c r="I30" s="543">
        <f t="shared" si="2"/>
        <v>4867264</v>
      </c>
      <c r="J30" s="543"/>
      <c r="K30" s="543">
        <f aca="true" t="shared" si="11" ref="K30:P30">SUM(K26:K29)</f>
        <v>-3912</v>
      </c>
      <c r="L30" s="543">
        <f t="shared" si="11"/>
        <v>-895</v>
      </c>
      <c r="M30" s="543">
        <f t="shared" si="11"/>
        <v>-6018</v>
      </c>
      <c r="N30" s="543">
        <f t="shared" si="11"/>
        <v>101</v>
      </c>
      <c r="O30" s="543">
        <f t="shared" si="11"/>
        <v>-302</v>
      </c>
      <c r="P30" s="543">
        <f t="shared" si="11"/>
        <v>4723557</v>
      </c>
      <c r="Q30" s="543">
        <f t="shared" si="0"/>
        <v>4712531</v>
      </c>
    </row>
    <row r="31" spans="1:17" ht="12.75">
      <c r="A31" s="273">
        <v>25</v>
      </c>
      <c r="B31" s="540" t="s">
        <v>964</v>
      </c>
      <c r="C31" s="542">
        <v>395</v>
      </c>
      <c r="D31" s="542">
        <v>945</v>
      </c>
      <c r="E31" s="542">
        <v>20</v>
      </c>
      <c r="F31" s="542">
        <v>0</v>
      </c>
      <c r="G31" s="542">
        <v>74</v>
      </c>
      <c r="H31" s="542">
        <v>4919</v>
      </c>
      <c r="I31" s="275">
        <f t="shared" si="2"/>
        <v>6353</v>
      </c>
      <c r="J31" s="275"/>
      <c r="K31" s="542">
        <v>741</v>
      </c>
      <c r="L31" s="542">
        <v>107</v>
      </c>
      <c r="M31" s="542">
        <v>26</v>
      </c>
      <c r="N31" s="542">
        <v>0</v>
      </c>
      <c r="O31" s="542">
        <v>80</v>
      </c>
      <c r="P31" s="542">
        <v>7634</v>
      </c>
      <c r="Q31" s="275">
        <f t="shared" si="0"/>
        <v>8588</v>
      </c>
    </row>
    <row r="32" spans="1:17" ht="12.75">
      <c r="A32" s="273">
        <v>26</v>
      </c>
      <c r="B32" s="540" t="s">
        <v>965</v>
      </c>
      <c r="C32" s="542">
        <v>0</v>
      </c>
      <c r="D32" s="542">
        <v>0</v>
      </c>
      <c r="E32" s="542">
        <v>0</v>
      </c>
      <c r="F32" s="542">
        <v>0</v>
      </c>
      <c r="G32" s="542">
        <v>2005</v>
      </c>
      <c r="H32" s="542">
        <v>43974</v>
      </c>
      <c r="I32" s="275">
        <f t="shared" si="2"/>
        <v>45979</v>
      </c>
      <c r="J32" s="275"/>
      <c r="K32" s="542">
        <v>0</v>
      </c>
      <c r="L32" s="542">
        <v>1152</v>
      </c>
      <c r="M32" s="542">
        <v>13</v>
      </c>
      <c r="N32" s="542">
        <v>0</v>
      </c>
      <c r="O32" s="542">
        <v>0</v>
      </c>
      <c r="P32" s="542">
        <v>38117</v>
      </c>
      <c r="Q32" s="275">
        <f t="shared" si="0"/>
        <v>39282</v>
      </c>
    </row>
    <row r="33" spans="1:17" ht="12.75">
      <c r="A33" s="273">
        <v>27</v>
      </c>
      <c r="B33" s="540" t="s">
        <v>966</v>
      </c>
      <c r="C33" s="542">
        <v>0</v>
      </c>
      <c r="D33" s="542">
        <v>28</v>
      </c>
      <c r="E33" s="542">
        <v>0</v>
      </c>
      <c r="F33" s="542">
        <v>0</v>
      </c>
      <c r="G33" s="542">
        <v>0</v>
      </c>
      <c r="H33" s="542">
        <v>36648</v>
      </c>
      <c r="I33" s="275">
        <f t="shared" si="2"/>
        <v>36676</v>
      </c>
      <c r="J33" s="275"/>
      <c r="K33" s="542">
        <v>0</v>
      </c>
      <c r="L33" s="542">
        <v>0</v>
      </c>
      <c r="M33" s="542">
        <v>0</v>
      </c>
      <c r="N33" s="542">
        <v>0</v>
      </c>
      <c r="O33" s="542">
        <v>0</v>
      </c>
      <c r="P33" s="542">
        <v>37076</v>
      </c>
      <c r="Q33" s="275">
        <f t="shared" si="0"/>
        <v>37076</v>
      </c>
    </row>
    <row r="34" spans="1:17" ht="12.75">
      <c r="A34" s="276">
        <v>28</v>
      </c>
      <c r="B34" s="541" t="s">
        <v>967</v>
      </c>
      <c r="C34" s="543">
        <f aca="true" t="shared" si="12" ref="C34:H34">SUM(C31:C33)</f>
        <v>395</v>
      </c>
      <c r="D34" s="543">
        <f t="shared" si="12"/>
        <v>973</v>
      </c>
      <c r="E34" s="543">
        <f t="shared" si="12"/>
        <v>20</v>
      </c>
      <c r="F34" s="543">
        <f t="shared" si="12"/>
        <v>0</v>
      </c>
      <c r="G34" s="543">
        <f t="shared" si="12"/>
        <v>2079</v>
      </c>
      <c r="H34" s="543">
        <f t="shared" si="12"/>
        <v>85541</v>
      </c>
      <c r="I34" s="543">
        <f t="shared" si="2"/>
        <v>89008</v>
      </c>
      <c r="J34" s="543"/>
      <c r="K34" s="543">
        <f aca="true" t="shared" si="13" ref="K34:P34">SUM(K31:K33)</f>
        <v>741</v>
      </c>
      <c r="L34" s="543">
        <f t="shared" si="13"/>
        <v>1259</v>
      </c>
      <c r="M34" s="543">
        <f t="shared" si="13"/>
        <v>39</v>
      </c>
      <c r="N34" s="543">
        <f t="shared" si="13"/>
        <v>0</v>
      </c>
      <c r="O34" s="543">
        <f t="shared" si="13"/>
        <v>80</v>
      </c>
      <c r="P34" s="543">
        <f t="shared" si="13"/>
        <v>82827</v>
      </c>
      <c r="Q34" s="543">
        <f t="shared" si="0"/>
        <v>84946</v>
      </c>
    </row>
    <row r="35" spans="1:17" ht="25.5">
      <c r="A35" s="276">
        <v>29</v>
      </c>
      <c r="B35" s="541" t="s">
        <v>968</v>
      </c>
      <c r="C35" s="543">
        <v>0</v>
      </c>
      <c r="D35" s="543">
        <v>0</v>
      </c>
      <c r="E35" s="543">
        <v>0</v>
      </c>
      <c r="F35" s="543">
        <v>0</v>
      </c>
      <c r="G35" s="543">
        <v>0</v>
      </c>
      <c r="H35" s="543">
        <v>0</v>
      </c>
      <c r="I35" s="543">
        <f t="shared" si="2"/>
        <v>0</v>
      </c>
      <c r="J35" s="543"/>
      <c r="K35" s="543">
        <v>0</v>
      </c>
      <c r="L35" s="543">
        <v>0</v>
      </c>
      <c r="M35" s="543">
        <v>0</v>
      </c>
      <c r="N35" s="543">
        <v>0</v>
      </c>
      <c r="O35" s="543">
        <v>0</v>
      </c>
      <c r="P35" s="543">
        <v>0</v>
      </c>
      <c r="Q35" s="543">
        <f t="shared" si="0"/>
        <v>0</v>
      </c>
    </row>
    <row r="36" spans="1:17" ht="12.75">
      <c r="A36" s="276">
        <v>30</v>
      </c>
      <c r="B36" s="541" t="s">
        <v>969</v>
      </c>
      <c r="C36" s="543">
        <v>6366</v>
      </c>
      <c r="D36" s="543">
        <v>2162</v>
      </c>
      <c r="E36" s="543">
        <v>6862</v>
      </c>
      <c r="F36" s="543">
        <v>1160</v>
      </c>
      <c r="G36" s="543">
        <v>1072</v>
      </c>
      <c r="H36" s="543">
        <v>766836</v>
      </c>
      <c r="I36" s="543">
        <f t="shared" si="2"/>
        <v>784458</v>
      </c>
      <c r="J36" s="543"/>
      <c r="K36" s="543">
        <v>5880</v>
      </c>
      <c r="L36" s="543">
        <v>2455</v>
      </c>
      <c r="M36" s="543">
        <v>6646</v>
      </c>
      <c r="N36" s="543">
        <v>1044</v>
      </c>
      <c r="O36" s="543">
        <v>1084</v>
      </c>
      <c r="P36" s="543">
        <v>707066</v>
      </c>
      <c r="Q36" s="543">
        <f t="shared" si="0"/>
        <v>724175</v>
      </c>
    </row>
    <row r="37" spans="1:17" ht="12.75">
      <c r="A37" s="276">
        <v>31</v>
      </c>
      <c r="B37" s="277" t="s">
        <v>409</v>
      </c>
      <c r="C37" s="543">
        <v>3513</v>
      </c>
      <c r="D37" s="543">
        <v>3635</v>
      </c>
      <c r="E37" s="543">
        <v>1028</v>
      </c>
      <c r="F37" s="543">
        <v>844</v>
      </c>
      <c r="G37" s="543">
        <v>2553</v>
      </c>
      <c r="H37" s="543">
        <v>5729157</v>
      </c>
      <c r="I37" s="543">
        <f t="shared" si="2"/>
        <v>5740730</v>
      </c>
      <c r="J37" s="543"/>
      <c r="K37" s="543">
        <v>2709</v>
      </c>
      <c r="L37" s="543">
        <v>2819</v>
      </c>
      <c r="M37" s="543">
        <v>667</v>
      </c>
      <c r="N37" s="543">
        <v>1145</v>
      </c>
      <c r="O37" s="543">
        <v>862</v>
      </c>
      <c r="P37" s="543">
        <v>5513450</v>
      </c>
      <c r="Q37" s="543">
        <f t="shared" si="0"/>
        <v>5521652</v>
      </c>
    </row>
  </sheetData>
  <sheetProtection/>
  <mergeCells count="2">
    <mergeCell ref="B2:Q2"/>
    <mergeCell ref="A4:Q4"/>
  </mergeCells>
  <printOptions/>
  <pageMargins left="0.75" right="0.75" top="1" bottom="1" header="0.5" footer="0.5"/>
  <pageSetup fitToHeight="0" fitToWidth="1" horizontalDpi="600" verticalDpi="600" orientation="landscape" scale="57" r:id="rId1"/>
  <headerFooter alignWithMargins="0">
    <oddHeader>&amp;L&amp;C&amp;RÉrték típus: Ezer Forint</oddHeader>
    <oddFooter>&amp;LAdatellenőrző kód: -f6b340-356d-6f-a-28-1466a-73-5654-2a3156-3-50&amp;C&amp;R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zoomScalePageLayoutView="0" workbookViewId="0" topLeftCell="A1">
      <pane ySplit="6" topLeftCell="A23" activePane="bottomLeft" state="frozen"/>
      <selection pane="topLeft" activeCell="A1" sqref="A1:E1"/>
      <selection pane="bottomLeft" activeCell="B52" sqref="B52"/>
    </sheetView>
  </sheetViews>
  <sheetFormatPr defaultColWidth="9.140625" defaultRowHeight="15"/>
  <cols>
    <col min="1" max="1" width="8.140625" style="271" customWidth="1"/>
    <col min="2" max="2" width="82.00390625" style="271" customWidth="1"/>
    <col min="3" max="4" width="19.140625" style="271" customWidth="1"/>
    <col min="5" max="16384" width="9.140625" style="271" customWidth="1"/>
  </cols>
  <sheetData>
    <row r="2" spans="2:4" ht="15">
      <c r="B2" s="611" t="s">
        <v>989</v>
      </c>
      <c r="C2" s="609"/>
      <c r="D2" s="609"/>
    </row>
    <row r="3" ht="12.75">
      <c r="D3" s="425" t="s">
        <v>785</v>
      </c>
    </row>
    <row r="4" spans="1:4" ht="12.75">
      <c r="A4" s="665" t="s">
        <v>410</v>
      </c>
      <c r="B4" s="666"/>
      <c r="C4" s="666"/>
      <c r="D4" s="666"/>
    </row>
    <row r="5" spans="1:4" ht="15">
      <c r="A5" s="272" t="s">
        <v>184</v>
      </c>
      <c r="B5" s="272" t="s">
        <v>109</v>
      </c>
      <c r="C5" s="544" t="s">
        <v>972</v>
      </c>
      <c r="D5" s="544" t="s">
        <v>973</v>
      </c>
    </row>
    <row r="6" spans="1:4" ht="15">
      <c r="A6" s="272">
        <v>1</v>
      </c>
      <c r="B6" s="272">
        <v>2</v>
      </c>
      <c r="C6" s="272">
        <v>2015</v>
      </c>
      <c r="D6" s="272">
        <v>2016</v>
      </c>
    </row>
    <row r="7" spans="1:4" ht="12.75">
      <c r="A7" s="273" t="s">
        <v>149</v>
      </c>
      <c r="B7" s="274" t="s">
        <v>411</v>
      </c>
      <c r="C7" s="275">
        <v>274919</v>
      </c>
      <c r="D7" s="275">
        <v>260988</v>
      </c>
    </row>
    <row r="8" spans="1:4" ht="12.75">
      <c r="A8" s="273" t="s">
        <v>152</v>
      </c>
      <c r="B8" s="274" t="s">
        <v>412</v>
      </c>
      <c r="C8" s="275">
        <v>45285</v>
      </c>
      <c r="D8" s="275">
        <v>21209</v>
      </c>
    </row>
    <row r="9" spans="1:4" ht="12.75">
      <c r="A9" s="273" t="s">
        <v>155</v>
      </c>
      <c r="B9" s="274" t="s">
        <v>413</v>
      </c>
      <c r="C9" s="275">
        <v>96499</v>
      </c>
      <c r="D9" s="275">
        <v>80956</v>
      </c>
    </row>
    <row r="10" spans="1:4" ht="12.75">
      <c r="A10" s="276" t="s">
        <v>158</v>
      </c>
      <c r="B10" s="277" t="s">
        <v>414</v>
      </c>
      <c r="C10" s="278">
        <f>SUM(C7:C9)</f>
        <v>416703</v>
      </c>
      <c r="D10" s="278">
        <f>SUM(D7:D9)</f>
        <v>363153</v>
      </c>
    </row>
    <row r="11" spans="1:4" ht="12.75">
      <c r="A11" s="273" t="s">
        <v>161</v>
      </c>
      <c r="B11" s="274" t="s">
        <v>415</v>
      </c>
      <c r="C11" s="275">
        <v>0</v>
      </c>
      <c r="D11" s="275">
        <v>0</v>
      </c>
    </row>
    <row r="12" spans="1:4" ht="12.75">
      <c r="A12" s="273" t="s">
        <v>164</v>
      </c>
      <c r="B12" s="274" t="s">
        <v>416</v>
      </c>
      <c r="C12" s="275">
        <v>0</v>
      </c>
      <c r="D12" s="275">
        <v>0</v>
      </c>
    </row>
    <row r="13" spans="1:4" ht="12.75">
      <c r="A13" s="276" t="s">
        <v>167</v>
      </c>
      <c r="B13" s="277" t="s">
        <v>417</v>
      </c>
      <c r="C13" s="278">
        <v>0</v>
      </c>
      <c r="D13" s="278">
        <v>0</v>
      </c>
    </row>
    <row r="14" spans="1:4" ht="12.75">
      <c r="A14" s="273" t="s">
        <v>185</v>
      </c>
      <c r="B14" s="274" t="s">
        <v>418</v>
      </c>
      <c r="C14" s="275">
        <v>309498</v>
      </c>
      <c r="D14" s="275">
        <v>297094</v>
      </c>
    </row>
    <row r="15" spans="1:4" ht="12.75">
      <c r="A15" s="273" t="s">
        <v>186</v>
      </c>
      <c r="B15" s="274" t="s">
        <v>419</v>
      </c>
      <c r="C15" s="275">
        <v>127790</v>
      </c>
      <c r="D15" s="275">
        <v>120214</v>
      </c>
    </row>
    <row r="16" spans="1:4" ht="12.75">
      <c r="A16" s="273" t="s">
        <v>187</v>
      </c>
      <c r="B16" s="540" t="s">
        <v>1022</v>
      </c>
      <c r="C16" s="275">
        <v>28950</v>
      </c>
      <c r="D16" s="275">
        <v>80019</v>
      </c>
    </row>
    <row r="17" spans="1:4" ht="12.75">
      <c r="A17" s="273">
        <v>11</v>
      </c>
      <c r="B17" s="540" t="s">
        <v>992</v>
      </c>
      <c r="C17" s="275">
        <v>4606</v>
      </c>
      <c r="D17" s="275">
        <v>7228</v>
      </c>
    </row>
    <row r="18" spans="1:4" ht="12.75">
      <c r="A18" s="276">
        <v>12</v>
      </c>
      <c r="B18" s="541" t="s">
        <v>993</v>
      </c>
      <c r="C18" s="278">
        <f>SUM(C14:C17)</f>
        <v>470844</v>
      </c>
      <c r="D18" s="278">
        <f>SUM(D14:D17)</f>
        <v>504555</v>
      </c>
    </row>
    <row r="19" spans="1:4" ht="12.75">
      <c r="A19" s="273">
        <v>13</v>
      </c>
      <c r="B19" s="540" t="s">
        <v>995</v>
      </c>
      <c r="C19" s="275">
        <v>24170</v>
      </c>
      <c r="D19" s="275">
        <v>25022</v>
      </c>
    </row>
    <row r="20" spans="1:4" ht="12.75">
      <c r="A20" s="273">
        <v>14</v>
      </c>
      <c r="B20" s="540" t="s">
        <v>996</v>
      </c>
      <c r="C20" s="275">
        <v>188666</v>
      </c>
      <c r="D20" s="275">
        <v>189668</v>
      </c>
    </row>
    <row r="21" spans="1:4" ht="12.75">
      <c r="A21" s="273">
        <v>15</v>
      </c>
      <c r="B21" s="540" t="s">
        <v>997</v>
      </c>
      <c r="C21" s="275">
        <v>0</v>
      </c>
      <c r="D21" s="275">
        <v>0</v>
      </c>
    </row>
    <row r="22" spans="1:4" ht="12.75">
      <c r="A22" s="273">
        <v>16</v>
      </c>
      <c r="B22" s="540" t="s">
        <v>998</v>
      </c>
      <c r="C22" s="275">
        <v>0</v>
      </c>
      <c r="D22" s="275">
        <v>18</v>
      </c>
    </row>
    <row r="23" spans="1:4" ht="12.75">
      <c r="A23" s="276">
        <v>17</v>
      </c>
      <c r="B23" s="541" t="s">
        <v>994</v>
      </c>
      <c r="C23" s="278">
        <f>SUM(C19:C22)</f>
        <v>212836</v>
      </c>
      <c r="D23" s="278">
        <f>SUM(D19:D22)</f>
        <v>214708</v>
      </c>
    </row>
    <row r="24" spans="1:4" ht="12.75">
      <c r="A24" s="273">
        <v>18</v>
      </c>
      <c r="B24" s="540" t="s">
        <v>999</v>
      </c>
      <c r="C24" s="275">
        <v>191882</v>
      </c>
      <c r="D24" s="275">
        <v>187555</v>
      </c>
    </row>
    <row r="25" spans="1:4" ht="12.75">
      <c r="A25" s="273">
        <v>19</v>
      </c>
      <c r="B25" s="540" t="s">
        <v>1000</v>
      </c>
      <c r="C25" s="275">
        <v>43525</v>
      </c>
      <c r="D25" s="275">
        <v>44276</v>
      </c>
    </row>
    <row r="26" spans="1:4" ht="12.75">
      <c r="A26" s="273">
        <v>20</v>
      </c>
      <c r="B26" s="540" t="s">
        <v>1001</v>
      </c>
      <c r="C26" s="275">
        <v>63957</v>
      </c>
      <c r="D26" s="275">
        <v>61310</v>
      </c>
    </row>
    <row r="27" spans="1:4" ht="12.75">
      <c r="A27" s="276">
        <v>21</v>
      </c>
      <c r="B27" s="541" t="s">
        <v>1002</v>
      </c>
      <c r="C27" s="278">
        <f>SUM(C24:C26)</f>
        <v>299364</v>
      </c>
      <c r="D27" s="278">
        <f>SUM(D24:D26)</f>
        <v>293141</v>
      </c>
    </row>
    <row r="28" spans="1:4" ht="12.75">
      <c r="A28" s="276">
        <v>22</v>
      </c>
      <c r="B28" s="277" t="s">
        <v>420</v>
      </c>
      <c r="C28" s="278">
        <v>165711</v>
      </c>
      <c r="D28" s="278">
        <v>215919</v>
      </c>
    </row>
    <row r="29" spans="1:4" ht="12.75">
      <c r="A29" s="276">
        <v>23</v>
      </c>
      <c r="B29" s="277" t="s">
        <v>421</v>
      </c>
      <c r="C29" s="278">
        <v>410584</v>
      </c>
      <c r="D29" s="278">
        <v>243383</v>
      </c>
    </row>
    <row r="30" spans="1:4" ht="12.75">
      <c r="A30" s="276">
        <v>24</v>
      </c>
      <c r="B30" s="277" t="s">
        <v>422</v>
      </c>
      <c r="C30" s="278">
        <v>-200948</v>
      </c>
      <c r="D30" s="278">
        <v>-99443</v>
      </c>
    </row>
    <row r="31" spans="1:4" ht="12.75">
      <c r="A31" s="273">
        <v>25</v>
      </c>
      <c r="B31" s="540" t="s">
        <v>1003</v>
      </c>
      <c r="C31" s="275">
        <v>0</v>
      </c>
      <c r="D31" s="275">
        <v>0</v>
      </c>
    </row>
    <row r="32" spans="1:4" ht="12.75">
      <c r="A32" s="273">
        <v>26</v>
      </c>
      <c r="B32" s="540" t="s">
        <v>1010</v>
      </c>
      <c r="C32" s="275"/>
      <c r="D32" s="275">
        <v>294</v>
      </c>
    </row>
    <row r="33" spans="1:4" ht="25.5">
      <c r="A33" s="273">
        <v>27</v>
      </c>
      <c r="B33" s="540" t="s">
        <v>1011</v>
      </c>
      <c r="C33" s="275"/>
      <c r="D33" s="275"/>
    </row>
    <row r="34" spans="1:4" ht="12.75">
      <c r="A34" s="273">
        <v>28</v>
      </c>
      <c r="B34" s="540" t="s">
        <v>1004</v>
      </c>
      <c r="C34" s="275">
        <v>2059</v>
      </c>
      <c r="D34" s="275">
        <v>15</v>
      </c>
    </row>
    <row r="35" spans="1:4" ht="12.75">
      <c r="A35" s="273">
        <v>29</v>
      </c>
      <c r="B35" s="540" t="s">
        <v>1005</v>
      </c>
      <c r="C35" s="275">
        <v>0</v>
      </c>
      <c r="D35" s="275">
        <v>0</v>
      </c>
    </row>
    <row r="36" spans="1:4" ht="25.5">
      <c r="A36" s="273">
        <v>30</v>
      </c>
      <c r="B36" s="540" t="s">
        <v>1012</v>
      </c>
      <c r="C36" s="275"/>
      <c r="D36" s="275"/>
    </row>
    <row r="37" spans="1:4" ht="25.5">
      <c r="A37" s="273">
        <v>31</v>
      </c>
      <c r="B37" s="540" t="s">
        <v>1013</v>
      </c>
      <c r="C37" s="275">
        <v>0</v>
      </c>
      <c r="D37" s="275">
        <v>0</v>
      </c>
    </row>
    <row r="38" spans="1:4" ht="12.75">
      <c r="A38" s="276">
        <v>32</v>
      </c>
      <c r="B38" s="541" t="s">
        <v>1006</v>
      </c>
      <c r="C38" s="278">
        <f>SUM(C31:C37)</f>
        <v>2059</v>
      </c>
      <c r="D38" s="278">
        <f>SUM(D31:D37)</f>
        <v>309</v>
      </c>
    </row>
    <row r="39" spans="1:4" ht="12.75">
      <c r="A39" s="276">
        <v>33</v>
      </c>
      <c r="B39" s="541" t="s">
        <v>1014</v>
      </c>
      <c r="C39" s="278"/>
      <c r="D39" s="278"/>
    </row>
    <row r="40" spans="1:4" ht="25.5">
      <c r="A40" s="276">
        <v>34</v>
      </c>
      <c r="B40" s="541" t="s">
        <v>1015</v>
      </c>
      <c r="C40" s="278"/>
      <c r="D40" s="278"/>
    </row>
    <row r="41" spans="1:4" ht="12.75">
      <c r="A41" s="273">
        <v>35</v>
      </c>
      <c r="B41" s="540" t="s">
        <v>1016</v>
      </c>
      <c r="C41" s="275">
        <v>468</v>
      </c>
      <c r="D41" s="275">
        <v>1218</v>
      </c>
    </row>
    <row r="42" spans="1:4" ht="12.75">
      <c r="A42" s="273">
        <v>36</v>
      </c>
      <c r="B42" s="540" t="s">
        <v>1008</v>
      </c>
      <c r="C42" s="275">
        <v>0</v>
      </c>
      <c r="D42" s="275">
        <v>333</v>
      </c>
    </row>
    <row r="43" spans="1:4" ht="12.75">
      <c r="A43" s="273">
        <v>37</v>
      </c>
      <c r="B43" s="540" t="s">
        <v>1017</v>
      </c>
      <c r="C43" s="275"/>
      <c r="D43" s="275"/>
    </row>
    <row r="44" spans="1:4" ht="12.75">
      <c r="A44" s="273">
        <v>38</v>
      </c>
      <c r="B44" s="540" t="s">
        <v>1018</v>
      </c>
      <c r="C44" s="275"/>
      <c r="D44" s="275"/>
    </row>
    <row r="45" spans="1:4" ht="12.75">
      <c r="A45" s="273">
        <v>39</v>
      </c>
      <c r="B45" s="540" t="s">
        <v>1007</v>
      </c>
      <c r="C45" s="275">
        <v>0</v>
      </c>
      <c r="D45" s="275">
        <v>0</v>
      </c>
    </row>
    <row r="46" spans="1:4" ht="25.5">
      <c r="A46" s="273">
        <v>40</v>
      </c>
      <c r="B46" s="540" t="s">
        <v>1019</v>
      </c>
      <c r="C46" s="275"/>
      <c r="D46" s="275"/>
    </row>
    <row r="47" spans="1:4" ht="25.5">
      <c r="A47" s="273">
        <v>41</v>
      </c>
      <c r="B47" s="540" t="s">
        <v>1021</v>
      </c>
      <c r="C47" s="275">
        <v>0</v>
      </c>
      <c r="D47" s="275">
        <v>0</v>
      </c>
    </row>
    <row r="48" spans="1:4" ht="12.75">
      <c r="A48" s="276">
        <v>42</v>
      </c>
      <c r="B48" s="541" t="s">
        <v>1009</v>
      </c>
      <c r="C48" s="278">
        <f>SUM(C41:C47)</f>
        <v>468</v>
      </c>
      <c r="D48" s="278">
        <f>SUM(D39:D47)</f>
        <v>1551</v>
      </c>
    </row>
    <row r="49" spans="1:4" ht="12.75">
      <c r="A49" s="276">
        <v>43</v>
      </c>
      <c r="B49" s="277" t="s">
        <v>423</v>
      </c>
      <c r="C49" s="278">
        <v>1591</v>
      </c>
      <c r="D49" s="278">
        <v>-1242</v>
      </c>
    </row>
    <row r="50" spans="1:4" ht="12.75">
      <c r="A50" s="276">
        <v>44</v>
      </c>
      <c r="B50" s="541" t="s">
        <v>1020</v>
      </c>
      <c r="C50" s="278">
        <v>-199357</v>
      </c>
      <c r="D50" s="278">
        <v>-100685</v>
      </c>
    </row>
  </sheetData>
  <sheetProtection/>
  <mergeCells count="2">
    <mergeCell ref="A4:D4"/>
    <mergeCell ref="B2:D2"/>
  </mergeCells>
  <printOptions/>
  <pageMargins left="0.75" right="0.75" top="1" bottom="1" header="0.5" footer="0.5"/>
  <pageSetup fitToHeight="1" fitToWidth="1" horizontalDpi="600" verticalDpi="600" orientation="landscape" scale="67" r:id="rId1"/>
  <headerFooter alignWithMargins="0">
    <oddHeader>&amp;L&amp;C&amp;RÉrték típus: Ezer Forint</oddHeader>
    <oddFooter>&amp;LAdatellenőrző kód: -f6b340-356d-6f-a-28-1466a-73-5654-2a3156-3-50&amp;C&amp;R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zoomScalePageLayoutView="0" workbookViewId="0" topLeftCell="A104">
      <selection activeCell="A1" sqref="A1:G122"/>
    </sheetView>
  </sheetViews>
  <sheetFormatPr defaultColWidth="9.140625" defaultRowHeight="15"/>
  <cols>
    <col min="1" max="1" width="105.140625" style="358" customWidth="1"/>
    <col min="2" max="2" width="8.57421875" style="358" customWidth="1"/>
    <col min="3" max="3" width="13.7109375" style="358" customWidth="1"/>
    <col min="4" max="4" width="11.7109375" style="358" customWidth="1"/>
    <col min="5" max="5" width="10.57421875" style="358" customWidth="1"/>
    <col min="6" max="6" width="12.00390625" style="358" customWidth="1"/>
    <col min="7" max="7" width="11.140625" style="360" customWidth="1"/>
    <col min="8" max="16384" width="9.140625" style="358" customWidth="1"/>
  </cols>
  <sheetData>
    <row r="1" spans="1:7" ht="20.25" customHeight="1">
      <c r="A1" s="608" t="s">
        <v>987</v>
      </c>
      <c r="B1" s="609"/>
      <c r="C1" s="609"/>
      <c r="D1" s="609"/>
      <c r="E1" s="609"/>
      <c r="F1" s="609"/>
      <c r="G1" s="610"/>
    </row>
    <row r="2" spans="1:6" ht="19.5" customHeight="1">
      <c r="A2" s="612" t="s">
        <v>119</v>
      </c>
      <c r="B2" s="613"/>
      <c r="C2" s="613"/>
      <c r="D2" s="613"/>
      <c r="E2" s="613"/>
      <c r="F2" s="487"/>
    </row>
    <row r="3" ht="18">
      <c r="A3" s="359"/>
    </row>
    <row r="4" spans="1:5" ht="15">
      <c r="A4" s="360" t="s">
        <v>890</v>
      </c>
      <c r="D4" s="607" t="s">
        <v>893</v>
      </c>
      <c r="E4" s="607"/>
    </row>
    <row r="5" spans="1:7" ht="60">
      <c r="A5" s="361" t="s">
        <v>137</v>
      </c>
      <c r="B5" s="362" t="s">
        <v>138</v>
      </c>
      <c r="C5" s="330" t="s">
        <v>891</v>
      </c>
      <c r="D5" s="330" t="s">
        <v>720</v>
      </c>
      <c r="E5" s="330" t="s">
        <v>635</v>
      </c>
      <c r="F5" s="492" t="s">
        <v>892</v>
      </c>
      <c r="G5" s="365" t="s">
        <v>112</v>
      </c>
    </row>
    <row r="6" spans="1:7" ht="15">
      <c r="A6" s="363" t="s">
        <v>636</v>
      </c>
      <c r="B6" s="364" t="s">
        <v>637</v>
      </c>
      <c r="C6" s="365">
        <v>16974</v>
      </c>
      <c r="D6" s="365"/>
      <c r="E6" s="365"/>
      <c r="F6" s="202">
        <v>17426</v>
      </c>
      <c r="G6" s="202">
        <v>17426</v>
      </c>
    </row>
    <row r="7" spans="1:7" ht="15">
      <c r="A7" s="363" t="s">
        <v>638</v>
      </c>
      <c r="B7" s="366" t="s">
        <v>639</v>
      </c>
      <c r="C7" s="365"/>
      <c r="D7" s="365"/>
      <c r="E7" s="365"/>
      <c r="F7" s="202"/>
      <c r="G7" s="202"/>
    </row>
    <row r="8" spans="1:7" ht="15">
      <c r="A8" s="363" t="s">
        <v>640</v>
      </c>
      <c r="B8" s="366" t="s">
        <v>641</v>
      </c>
      <c r="C8" s="365"/>
      <c r="D8" s="365"/>
      <c r="E8" s="365"/>
      <c r="F8" s="202">
        <v>150</v>
      </c>
      <c r="G8" s="202">
        <v>150</v>
      </c>
    </row>
    <row r="9" spans="1:7" ht="15">
      <c r="A9" s="367" t="s">
        <v>642</v>
      </c>
      <c r="B9" s="366" t="s">
        <v>643</v>
      </c>
      <c r="C9" s="365"/>
      <c r="D9" s="365"/>
      <c r="E9" s="365"/>
      <c r="F9" s="202">
        <v>589</v>
      </c>
      <c r="G9" s="202">
        <v>589</v>
      </c>
    </row>
    <row r="10" spans="1:7" ht="15">
      <c r="A10" s="367" t="s">
        <v>644</v>
      </c>
      <c r="B10" s="366" t="s">
        <v>645</v>
      </c>
      <c r="C10" s="365"/>
      <c r="D10" s="365"/>
      <c r="E10" s="365"/>
      <c r="F10" s="202"/>
      <c r="G10" s="202"/>
    </row>
    <row r="11" spans="1:7" ht="15">
      <c r="A11" s="367" t="s">
        <v>646</v>
      </c>
      <c r="B11" s="366" t="s">
        <v>647</v>
      </c>
      <c r="C11" s="365"/>
      <c r="D11" s="365"/>
      <c r="E11" s="365"/>
      <c r="F11" s="202"/>
      <c r="G11" s="202"/>
    </row>
    <row r="12" spans="1:7" ht="15">
      <c r="A12" s="367" t="s">
        <v>648</v>
      </c>
      <c r="B12" s="366" t="s">
        <v>649</v>
      </c>
      <c r="C12" s="365">
        <v>720</v>
      </c>
      <c r="D12" s="365"/>
      <c r="E12" s="365"/>
      <c r="F12" s="202">
        <v>712</v>
      </c>
      <c r="G12" s="202">
        <v>712</v>
      </c>
    </row>
    <row r="13" spans="1:7" ht="15">
      <c r="A13" s="367" t="s">
        <v>650</v>
      </c>
      <c r="B13" s="366" t="s">
        <v>651</v>
      </c>
      <c r="C13" s="365"/>
      <c r="D13" s="365"/>
      <c r="E13" s="365"/>
      <c r="F13" s="202"/>
      <c r="G13" s="202"/>
    </row>
    <row r="14" spans="1:7" ht="15">
      <c r="A14" s="368" t="s">
        <v>652</v>
      </c>
      <c r="B14" s="366" t="s">
        <v>653</v>
      </c>
      <c r="C14" s="365">
        <v>340</v>
      </c>
      <c r="D14" s="365"/>
      <c r="E14" s="365"/>
      <c r="F14" s="202">
        <v>250</v>
      </c>
      <c r="G14" s="202">
        <v>250</v>
      </c>
    </row>
    <row r="15" spans="1:7" ht="15">
      <c r="A15" s="368" t="s">
        <v>654</v>
      </c>
      <c r="B15" s="366" t="s">
        <v>655</v>
      </c>
      <c r="C15" s="365"/>
      <c r="D15" s="365"/>
      <c r="E15" s="365"/>
      <c r="F15" s="202"/>
      <c r="G15" s="202"/>
    </row>
    <row r="16" spans="1:7" ht="15">
      <c r="A16" s="368" t="s">
        <v>656</v>
      </c>
      <c r="B16" s="366" t="s">
        <v>657</v>
      </c>
      <c r="C16" s="365"/>
      <c r="D16" s="365"/>
      <c r="E16" s="365"/>
      <c r="F16" s="202"/>
      <c r="G16" s="202"/>
    </row>
    <row r="17" spans="1:7" ht="15">
      <c r="A17" s="368" t="s">
        <v>658</v>
      </c>
      <c r="B17" s="366" t="s">
        <v>659</v>
      </c>
      <c r="C17" s="365"/>
      <c r="D17" s="365"/>
      <c r="E17" s="365"/>
      <c r="F17" s="202"/>
      <c r="G17" s="202"/>
    </row>
    <row r="18" spans="1:7" ht="15">
      <c r="A18" s="368" t="s">
        <v>660</v>
      </c>
      <c r="B18" s="366" t="s">
        <v>661</v>
      </c>
      <c r="C18" s="365">
        <v>140</v>
      </c>
      <c r="D18" s="365"/>
      <c r="E18" s="365"/>
      <c r="F18" s="202">
        <v>388</v>
      </c>
      <c r="G18" s="202">
        <v>388</v>
      </c>
    </row>
    <row r="19" spans="1:7" ht="15">
      <c r="A19" s="369" t="s">
        <v>428</v>
      </c>
      <c r="B19" s="370" t="s">
        <v>429</v>
      </c>
      <c r="C19" s="371">
        <f>SUM(C6:C18)</f>
        <v>18174</v>
      </c>
      <c r="D19" s="371"/>
      <c r="E19" s="371"/>
      <c r="F19" s="80">
        <f>SUM(F6:F18)</f>
        <v>19515</v>
      </c>
      <c r="G19" s="80">
        <f>SUM(G6:G18)</f>
        <v>19515</v>
      </c>
    </row>
    <row r="20" spans="1:7" ht="15">
      <c r="A20" s="368" t="s">
        <v>662</v>
      </c>
      <c r="B20" s="366" t="s">
        <v>663</v>
      </c>
      <c r="C20" s="365"/>
      <c r="D20" s="365"/>
      <c r="E20" s="365"/>
      <c r="F20" s="202"/>
      <c r="G20" s="202"/>
    </row>
    <row r="21" spans="1:7" ht="15">
      <c r="A21" s="368" t="s">
        <v>664</v>
      </c>
      <c r="B21" s="366" t="s">
        <v>665</v>
      </c>
      <c r="C21" s="365">
        <v>1026</v>
      </c>
      <c r="D21" s="365"/>
      <c r="E21" s="365"/>
      <c r="F21" s="202">
        <v>624</v>
      </c>
      <c r="G21" s="202">
        <v>624</v>
      </c>
    </row>
    <row r="22" spans="1:7" ht="15">
      <c r="A22" s="372" t="s">
        <v>666</v>
      </c>
      <c r="B22" s="366" t="s">
        <v>667</v>
      </c>
      <c r="C22" s="365"/>
      <c r="D22" s="365"/>
      <c r="E22" s="365"/>
      <c r="F22" s="202">
        <v>289</v>
      </c>
      <c r="G22" s="202">
        <v>289</v>
      </c>
    </row>
    <row r="23" spans="1:7" ht="15.75" thickBot="1">
      <c r="A23" s="373" t="s">
        <v>430</v>
      </c>
      <c r="B23" s="401" t="s">
        <v>431</v>
      </c>
      <c r="C23" s="402">
        <f>SUM(C20:C22)</f>
        <v>1026</v>
      </c>
      <c r="D23" s="402"/>
      <c r="E23" s="402"/>
      <c r="F23" s="80">
        <f>SUM(F20:F22)</f>
        <v>913</v>
      </c>
      <c r="G23" s="80">
        <f>SUM(G20:G22)</f>
        <v>913</v>
      </c>
    </row>
    <row r="24" spans="1:7" ht="15.75" thickBot="1">
      <c r="A24" s="403" t="s">
        <v>432</v>
      </c>
      <c r="B24" s="404" t="s">
        <v>433</v>
      </c>
      <c r="C24" s="405">
        <v>19200</v>
      </c>
      <c r="D24" s="405"/>
      <c r="E24" s="405"/>
      <c r="F24" s="80">
        <f>SUM(F23,F19)</f>
        <v>20428</v>
      </c>
      <c r="G24" s="80">
        <f>SUM(G23,G19)</f>
        <v>20428</v>
      </c>
    </row>
    <row r="25" spans="1:7" ht="15.75" thickBot="1">
      <c r="A25" s="406" t="s">
        <v>434</v>
      </c>
      <c r="B25" s="404" t="s">
        <v>435</v>
      </c>
      <c r="C25" s="405">
        <v>5200</v>
      </c>
      <c r="D25" s="405"/>
      <c r="E25" s="405"/>
      <c r="F25" s="80">
        <v>5406</v>
      </c>
      <c r="G25" s="80">
        <v>5406</v>
      </c>
    </row>
    <row r="26" spans="1:7" ht="15">
      <c r="A26" s="368" t="s">
        <v>668</v>
      </c>
      <c r="B26" s="407" t="s">
        <v>669</v>
      </c>
      <c r="C26" s="408">
        <v>2500</v>
      </c>
      <c r="D26" s="408"/>
      <c r="E26" s="408"/>
      <c r="F26" s="202">
        <v>1834</v>
      </c>
      <c r="G26" s="202">
        <v>1834</v>
      </c>
    </row>
    <row r="27" spans="1:7" ht="15">
      <c r="A27" s="368" t="s">
        <v>670</v>
      </c>
      <c r="B27" s="366" t="s">
        <v>671</v>
      </c>
      <c r="C27" s="365">
        <v>600</v>
      </c>
      <c r="D27" s="365"/>
      <c r="E27" s="365"/>
      <c r="F27" s="202">
        <v>709</v>
      </c>
      <c r="G27" s="202">
        <v>709</v>
      </c>
    </row>
    <row r="28" spans="1:7" ht="15">
      <c r="A28" s="368" t="s">
        <v>672</v>
      </c>
      <c r="B28" s="366" t="s">
        <v>673</v>
      </c>
      <c r="C28" s="365"/>
      <c r="D28" s="365"/>
      <c r="E28" s="365"/>
      <c r="F28" s="202"/>
      <c r="G28" s="202"/>
    </row>
    <row r="29" spans="1:7" ht="15">
      <c r="A29" s="373" t="s">
        <v>436</v>
      </c>
      <c r="B29" s="370" t="s">
        <v>437</v>
      </c>
      <c r="C29" s="371">
        <f>SUM(C26:C28)</f>
        <v>3100</v>
      </c>
      <c r="D29" s="371"/>
      <c r="E29" s="371"/>
      <c r="F29" s="80">
        <f>SUM(F26:F28)</f>
        <v>2543</v>
      </c>
      <c r="G29" s="80">
        <f>SUM(G26:G28)</f>
        <v>2543</v>
      </c>
    </row>
    <row r="30" spans="1:7" ht="15">
      <c r="A30" s="368" t="s">
        <v>674</v>
      </c>
      <c r="B30" s="366" t="s">
        <v>675</v>
      </c>
      <c r="C30" s="365">
        <v>200</v>
      </c>
      <c r="D30" s="365"/>
      <c r="E30" s="365"/>
      <c r="F30" s="202">
        <v>754</v>
      </c>
      <c r="G30" s="202">
        <v>754</v>
      </c>
    </row>
    <row r="31" spans="1:7" ht="15">
      <c r="A31" s="368" t="s">
        <v>676</v>
      </c>
      <c r="B31" s="366" t="s">
        <v>677</v>
      </c>
      <c r="C31" s="365">
        <v>300</v>
      </c>
      <c r="D31" s="365"/>
      <c r="E31" s="365"/>
      <c r="F31" s="202">
        <v>405</v>
      </c>
      <c r="G31" s="202">
        <v>405</v>
      </c>
    </row>
    <row r="32" spans="1:7" ht="15" customHeight="1">
      <c r="A32" s="373" t="s">
        <v>438</v>
      </c>
      <c r="B32" s="370" t="s">
        <v>439</v>
      </c>
      <c r="C32" s="371">
        <f>SUM(C30:C31)</f>
        <v>500</v>
      </c>
      <c r="D32" s="371"/>
      <c r="E32" s="371"/>
      <c r="F32" s="80">
        <f>SUM(F30:F31)</f>
        <v>1159</v>
      </c>
      <c r="G32" s="80">
        <f>SUM(G30:G31)</f>
        <v>1159</v>
      </c>
    </row>
    <row r="33" spans="1:7" ht="15">
      <c r="A33" s="368" t="s">
        <v>678</v>
      </c>
      <c r="B33" s="366" t="s">
        <v>679</v>
      </c>
      <c r="C33" s="365">
        <v>1700</v>
      </c>
      <c r="D33" s="365"/>
      <c r="E33" s="365"/>
      <c r="F33" s="202">
        <v>1934</v>
      </c>
      <c r="G33" s="202">
        <v>1934</v>
      </c>
    </row>
    <row r="34" spans="1:7" ht="15">
      <c r="A34" s="368" t="s">
        <v>680</v>
      </c>
      <c r="B34" s="366" t="s">
        <v>681</v>
      </c>
      <c r="C34" s="365"/>
      <c r="D34" s="365"/>
      <c r="E34" s="365"/>
      <c r="F34" s="202"/>
      <c r="G34" s="202"/>
    </row>
    <row r="35" spans="1:7" ht="15">
      <c r="A35" s="368" t="s">
        <v>682</v>
      </c>
      <c r="B35" s="366" t="s">
        <v>683</v>
      </c>
      <c r="C35" s="365">
        <v>50</v>
      </c>
      <c r="D35" s="365"/>
      <c r="E35" s="365"/>
      <c r="F35" s="202">
        <v>91</v>
      </c>
      <c r="G35" s="202">
        <v>91</v>
      </c>
    </row>
    <row r="36" spans="1:7" ht="15">
      <c r="A36" s="368" t="s">
        <v>684</v>
      </c>
      <c r="B36" s="366" t="s">
        <v>685</v>
      </c>
      <c r="C36" s="365">
        <v>1100</v>
      </c>
      <c r="D36" s="365"/>
      <c r="E36" s="365"/>
      <c r="F36" s="202">
        <v>1075</v>
      </c>
      <c r="G36" s="202">
        <v>1044</v>
      </c>
    </row>
    <row r="37" spans="1:7" ht="15">
      <c r="A37" s="377" t="s">
        <v>686</v>
      </c>
      <c r="B37" s="366" t="s">
        <v>687</v>
      </c>
      <c r="C37" s="365"/>
      <c r="D37" s="365"/>
      <c r="E37" s="365"/>
      <c r="F37" s="202"/>
      <c r="G37" s="202"/>
    </row>
    <row r="38" spans="1:7" ht="15">
      <c r="A38" s="372" t="s">
        <v>688</v>
      </c>
      <c r="B38" s="366" t="s">
        <v>689</v>
      </c>
      <c r="C38" s="365">
        <v>22900</v>
      </c>
      <c r="D38" s="365"/>
      <c r="E38" s="365"/>
      <c r="F38" s="202">
        <v>26883</v>
      </c>
      <c r="G38" s="202">
        <v>26812</v>
      </c>
    </row>
    <row r="39" spans="1:7" ht="15">
      <c r="A39" s="368" t="s">
        <v>690</v>
      </c>
      <c r="B39" s="366" t="s">
        <v>691</v>
      </c>
      <c r="C39" s="365">
        <v>1000</v>
      </c>
      <c r="D39" s="365"/>
      <c r="E39" s="365"/>
      <c r="F39" s="202">
        <v>567</v>
      </c>
      <c r="G39" s="202">
        <v>567</v>
      </c>
    </row>
    <row r="40" spans="1:7" ht="15">
      <c r="A40" s="373" t="s">
        <v>440</v>
      </c>
      <c r="B40" s="370" t="s">
        <v>441</v>
      </c>
      <c r="C40" s="371">
        <f>SUM(C33:C39)</f>
        <v>26750</v>
      </c>
      <c r="D40" s="371"/>
      <c r="E40" s="371"/>
      <c r="F40" s="80">
        <f>SUM(F33:F39)</f>
        <v>30550</v>
      </c>
      <c r="G40" s="80">
        <f>SUM(G33:G39)</f>
        <v>30448</v>
      </c>
    </row>
    <row r="41" spans="1:7" ht="15">
      <c r="A41" s="368" t="s">
        <v>692</v>
      </c>
      <c r="B41" s="366" t="s">
        <v>693</v>
      </c>
      <c r="C41" s="365">
        <v>600</v>
      </c>
      <c r="D41" s="365"/>
      <c r="E41" s="365"/>
      <c r="F41" s="202">
        <v>632</v>
      </c>
      <c r="G41" s="202">
        <v>632</v>
      </c>
    </row>
    <row r="42" spans="1:7" ht="15">
      <c r="A42" s="368" t="s">
        <v>694</v>
      </c>
      <c r="B42" s="366" t="s">
        <v>695</v>
      </c>
      <c r="C42" s="365"/>
      <c r="D42" s="365"/>
      <c r="E42" s="365"/>
      <c r="F42" s="202"/>
      <c r="G42" s="202"/>
    </row>
    <row r="43" spans="1:7" ht="15">
      <c r="A43" s="373" t="s">
        <v>442</v>
      </c>
      <c r="B43" s="370" t="s">
        <v>443</v>
      </c>
      <c r="C43" s="371">
        <f>SUM(C41:C42)</f>
        <v>600</v>
      </c>
      <c r="D43" s="371"/>
      <c r="E43" s="371"/>
      <c r="F43" s="80">
        <f>SUM(F41:F42)</f>
        <v>632</v>
      </c>
      <c r="G43" s="80">
        <f>SUM(G41:G42)</f>
        <v>632</v>
      </c>
    </row>
    <row r="44" spans="1:7" ht="15">
      <c r="A44" s="368" t="s">
        <v>696</v>
      </c>
      <c r="B44" s="366" t="s">
        <v>697</v>
      </c>
      <c r="C44" s="365">
        <v>1600</v>
      </c>
      <c r="D44" s="365"/>
      <c r="E44" s="365"/>
      <c r="F44" s="202">
        <v>1643</v>
      </c>
      <c r="G44" s="202">
        <v>1637</v>
      </c>
    </row>
    <row r="45" spans="1:7" ht="15">
      <c r="A45" s="368" t="s">
        <v>698</v>
      </c>
      <c r="B45" s="366" t="s">
        <v>699</v>
      </c>
      <c r="C45" s="365"/>
      <c r="D45" s="365"/>
      <c r="E45" s="365"/>
      <c r="F45" s="202"/>
      <c r="G45" s="202"/>
    </row>
    <row r="46" spans="1:7" ht="15">
      <c r="A46" s="368" t="s">
        <v>700</v>
      </c>
      <c r="B46" s="366" t="s">
        <v>701</v>
      </c>
      <c r="C46" s="365"/>
      <c r="D46" s="365"/>
      <c r="E46" s="365"/>
      <c r="F46" s="202"/>
      <c r="G46" s="202"/>
    </row>
    <row r="47" spans="1:7" ht="15">
      <c r="A47" s="368" t="s">
        <v>702</v>
      </c>
      <c r="B47" s="366" t="s">
        <v>703</v>
      </c>
      <c r="C47" s="365"/>
      <c r="D47" s="365"/>
      <c r="E47" s="365"/>
      <c r="F47" s="202"/>
      <c r="G47" s="202"/>
    </row>
    <row r="48" spans="1:7" ht="15">
      <c r="A48" s="368" t="s">
        <v>704</v>
      </c>
      <c r="B48" s="366" t="s">
        <v>705</v>
      </c>
      <c r="C48" s="365">
        <v>150</v>
      </c>
      <c r="D48" s="365"/>
      <c r="E48" s="365"/>
      <c r="F48" s="202">
        <v>245</v>
      </c>
      <c r="G48" s="202">
        <v>3</v>
      </c>
    </row>
    <row r="49" spans="1:7" ht="15.75" thickBot="1">
      <c r="A49" s="373" t="s">
        <v>444</v>
      </c>
      <c r="B49" s="401" t="s">
        <v>445</v>
      </c>
      <c r="C49" s="402">
        <f>SUM(C44:C48)</f>
        <v>1750</v>
      </c>
      <c r="D49" s="402"/>
      <c r="E49" s="402"/>
      <c r="F49" s="80">
        <f>SUM(F44:F48)</f>
        <v>1888</v>
      </c>
      <c r="G49" s="80">
        <f>SUM(G44:G48)</f>
        <v>1640</v>
      </c>
    </row>
    <row r="50" spans="1:7" ht="15.75" thickBot="1">
      <c r="A50" s="406" t="s">
        <v>107</v>
      </c>
      <c r="B50" s="404" t="s">
        <v>446</v>
      </c>
      <c r="C50" s="405">
        <v>32700</v>
      </c>
      <c r="D50" s="405"/>
      <c r="E50" s="409"/>
      <c r="F50" s="80">
        <f>SUM(F29,F32,F40,F43,F49)</f>
        <v>36772</v>
      </c>
      <c r="G50" s="80">
        <f>SUM(G29,G32,G40,G43,G49)</f>
        <v>36422</v>
      </c>
    </row>
    <row r="51" spans="1:7" ht="15">
      <c r="A51" s="378" t="s">
        <v>447</v>
      </c>
      <c r="B51" s="407" t="s">
        <v>448</v>
      </c>
      <c r="C51" s="408"/>
      <c r="D51" s="408"/>
      <c r="E51" s="408"/>
      <c r="F51" s="202"/>
      <c r="G51" s="202"/>
    </row>
    <row r="52" spans="1:7" ht="15">
      <c r="A52" s="378" t="s">
        <v>340</v>
      </c>
      <c r="B52" s="366" t="s">
        <v>339</v>
      </c>
      <c r="C52" s="365"/>
      <c r="D52" s="365"/>
      <c r="E52" s="365"/>
      <c r="F52" s="202"/>
      <c r="G52" s="202"/>
    </row>
    <row r="53" spans="1:7" ht="15">
      <c r="A53" s="379" t="s">
        <v>449</v>
      </c>
      <c r="B53" s="366" t="s">
        <v>450</v>
      </c>
      <c r="C53" s="365"/>
      <c r="D53" s="365"/>
      <c r="E53" s="365"/>
      <c r="F53" s="202"/>
      <c r="G53" s="202"/>
    </row>
    <row r="54" spans="1:7" ht="15">
      <c r="A54" s="379" t="s">
        <v>451</v>
      </c>
      <c r="B54" s="366" t="s">
        <v>341</v>
      </c>
      <c r="C54" s="365"/>
      <c r="D54" s="365"/>
      <c r="E54" s="365"/>
      <c r="F54" s="202"/>
      <c r="G54" s="202"/>
    </row>
    <row r="55" spans="1:7" ht="15">
      <c r="A55" s="379" t="s">
        <v>452</v>
      </c>
      <c r="B55" s="366" t="s">
        <v>346</v>
      </c>
      <c r="C55" s="365"/>
      <c r="D55" s="365"/>
      <c r="E55" s="365"/>
      <c r="F55" s="202"/>
      <c r="G55" s="202"/>
    </row>
    <row r="56" spans="1:7" ht="15">
      <c r="A56" s="378" t="s">
        <v>453</v>
      </c>
      <c r="B56" s="366" t="s">
        <v>347</v>
      </c>
      <c r="C56" s="365"/>
      <c r="D56" s="365"/>
      <c r="E56" s="365"/>
      <c r="F56" s="202"/>
      <c r="G56" s="202"/>
    </row>
    <row r="57" spans="1:7" ht="15">
      <c r="A57" s="378" t="s">
        <v>454</v>
      </c>
      <c r="B57" s="366" t="s">
        <v>350</v>
      </c>
      <c r="C57" s="365"/>
      <c r="D57" s="365"/>
      <c r="E57" s="365"/>
      <c r="F57" s="202"/>
      <c r="G57" s="202"/>
    </row>
    <row r="58" spans="1:7" ht="15">
      <c r="A58" s="378" t="s">
        <v>455</v>
      </c>
      <c r="B58" s="366" t="s">
        <v>351</v>
      </c>
      <c r="C58" s="365"/>
      <c r="D58" s="365"/>
      <c r="E58" s="365"/>
      <c r="F58" s="202"/>
      <c r="G58" s="202"/>
    </row>
    <row r="59" spans="1:7" ht="15">
      <c r="A59" s="380" t="s">
        <v>106</v>
      </c>
      <c r="B59" s="375" t="s">
        <v>353</v>
      </c>
      <c r="C59" s="365"/>
      <c r="D59" s="365"/>
      <c r="E59" s="365"/>
      <c r="F59" s="80">
        <f>SUM(F51:F58)</f>
        <v>0</v>
      </c>
      <c r="G59" s="80">
        <f>SUM(G51:G58)</f>
        <v>0</v>
      </c>
    </row>
    <row r="60" spans="1:7" ht="15">
      <c r="A60" s="381" t="s">
        <v>456</v>
      </c>
      <c r="B60" s="366" t="s">
        <v>457</v>
      </c>
      <c r="C60" s="365"/>
      <c r="D60" s="365"/>
      <c r="E60" s="365"/>
      <c r="F60" s="202"/>
      <c r="G60" s="202"/>
    </row>
    <row r="61" spans="1:7" ht="15">
      <c r="A61" s="381" t="s">
        <v>458</v>
      </c>
      <c r="B61" s="366" t="s">
        <v>459</v>
      </c>
      <c r="C61" s="365"/>
      <c r="D61" s="365"/>
      <c r="E61" s="365"/>
      <c r="F61" s="202"/>
      <c r="G61" s="202"/>
    </row>
    <row r="62" spans="1:7" ht="15">
      <c r="A62" s="381" t="s">
        <v>460</v>
      </c>
      <c r="B62" s="366" t="s">
        <v>461</v>
      </c>
      <c r="C62" s="365"/>
      <c r="D62" s="365"/>
      <c r="E62" s="365"/>
      <c r="F62" s="202"/>
      <c r="G62" s="202"/>
    </row>
    <row r="63" spans="1:7" ht="15">
      <c r="A63" s="381" t="s">
        <v>210</v>
      </c>
      <c r="B63" s="366" t="s">
        <v>200</v>
      </c>
      <c r="C63" s="365"/>
      <c r="D63" s="365"/>
      <c r="E63" s="365"/>
      <c r="F63" s="202"/>
      <c r="G63" s="202"/>
    </row>
    <row r="64" spans="1:7" ht="15">
      <c r="A64" s="381" t="s">
        <v>462</v>
      </c>
      <c r="B64" s="366" t="s">
        <v>211</v>
      </c>
      <c r="C64" s="365"/>
      <c r="D64" s="365"/>
      <c r="E64" s="365"/>
      <c r="F64" s="202"/>
      <c r="G64" s="202"/>
    </row>
    <row r="65" spans="1:7" ht="15">
      <c r="A65" s="381" t="s">
        <v>214</v>
      </c>
      <c r="B65" s="366" t="s">
        <v>213</v>
      </c>
      <c r="C65" s="365"/>
      <c r="D65" s="365"/>
      <c r="E65" s="365"/>
      <c r="F65" s="202"/>
      <c r="G65" s="202"/>
    </row>
    <row r="66" spans="1:7" ht="15">
      <c r="A66" s="381" t="s">
        <v>463</v>
      </c>
      <c r="B66" s="366" t="s">
        <v>464</v>
      </c>
      <c r="C66" s="365"/>
      <c r="D66" s="365"/>
      <c r="E66" s="365"/>
      <c r="F66" s="202"/>
      <c r="G66" s="202"/>
    </row>
    <row r="67" spans="1:7" ht="15">
      <c r="A67" s="381" t="s">
        <v>465</v>
      </c>
      <c r="B67" s="366" t="s">
        <v>215</v>
      </c>
      <c r="C67" s="365"/>
      <c r="D67" s="365"/>
      <c r="E67" s="365"/>
      <c r="F67" s="202"/>
      <c r="G67" s="202"/>
    </row>
    <row r="68" spans="1:7" ht="15">
      <c r="A68" s="381" t="s">
        <v>466</v>
      </c>
      <c r="B68" s="366" t="s">
        <v>467</v>
      </c>
      <c r="C68" s="365"/>
      <c r="D68" s="365"/>
      <c r="E68" s="365"/>
      <c r="F68" s="202"/>
      <c r="G68" s="202"/>
    </row>
    <row r="69" spans="1:7" ht="15">
      <c r="A69" s="382" t="s">
        <v>468</v>
      </c>
      <c r="B69" s="366" t="s">
        <v>469</v>
      </c>
      <c r="C69" s="365"/>
      <c r="D69" s="365"/>
      <c r="E69" s="365"/>
      <c r="F69" s="202"/>
      <c r="G69" s="202"/>
    </row>
    <row r="70" spans="1:7" ht="15">
      <c r="A70" s="381" t="s">
        <v>894</v>
      </c>
      <c r="B70" s="366" t="s">
        <v>224</v>
      </c>
      <c r="C70" s="365"/>
      <c r="D70" s="365"/>
      <c r="E70" s="365"/>
      <c r="F70" s="202"/>
      <c r="G70" s="202"/>
    </row>
    <row r="71" spans="1:7" ht="15">
      <c r="A71" s="381" t="s">
        <v>470</v>
      </c>
      <c r="B71" s="366" t="s">
        <v>472</v>
      </c>
      <c r="C71" s="365"/>
      <c r="D71" s="365"/>
      <c r="E71" s="365"/>
      <c r="F71" s="202"/>
      <c r="G71" s="202"/>
    </row>
    <row r="72" spans="1:7" ht="15">
      <c r="A72" s="382" t="s">
        <v>865</v>
      </c>
      <c r="B72" s="366" t="s">
        <v>864</v>
      </c>
      <c r="C72" s="365"/>
      <c r="D72" s="365"/>
      <c r="E72" s="365"/>
      <c r="F72" s="202"/>
      <c r="G72" s="202"/>
    </row>
    <row r="73" spans="1:7" ht="15">
      <c r="A73" s="380" t="s">
        <v>474</v>
      </c>
      <c r="B73" s="375" t="s">
        <v>475</v>
      </c>
      <c r="C73" s="365"/>
      <c r="D73" s="365"/>
      <c r="E73" s="365"/>
      <c r="F73" s="80">
        <f>SUM(F60:F72)</f>
        <v>0</v>
      </c>
      <c r="G73" s="80">
        <f>SUM(G60:G72)</f>
        <v>0</v>
      </c>
    </row>
    <row r="74" spans="1:7" ht="15.75">
      <c r="A74" s="383" t="s">
        <v>476</v>
      </c>
      <c r="B74" s="375"/>
      <c r="C74" s="371">
        <v>57100</v>
      </c>
      <c r="D74" s="371"/>
      <c r="E74" s="371"/>
      <c r="F74" s="80">
        <f>SUM(F24,F25,F50,F59,F73)</f>
        <v>62606</v>
      </c>
      <c r="G74" s="80">
        <f>SUM(G24,G25,G50,G59,G73)</f>
        <v>62256</v>
      </c>
    </row>
    <row r="75" spans="1:7" ht="15">
      <c r="A75" s="384" t="s">
        <v>280</v>
      </c>
      <c r="B75" s="366" t="s">
        <v>281</v>
      </c>
      <c r="C75" s="365"/>
      <c r="D75" s="365"/>
      <c r="E75" s="365"/>
      <c r="F75" s="202"/>
      <c r="G75" s="202"/>
    </row>
    <row r="76" spans="1:7" ht="15">
      <c r="A76" s="384" t="s">
        <v>477</v>
      </c>
      <c r="B76" s="366" t="s">
        <v>283</v>
      </c>
      <c r="C76" s="365"/>
      <c r="D76" s="365"/>
      <c r="E76" s="365"/>
      <c r="F76" s="202"/>
      <c r="G76" s="202"/>
    </row>
    <row r="77" spans="1:7" ht="15">
      <c r="A77" s="384" t="s">
        <v>284</v>
      </c>
      <c r="B77" s="366" t="s">
        <v>285</v>
      </c>
      <c r="C77" s="365"/>
      <c r="D77" s="365"/>
      <c r="E77" s="365"/>
      <c r="F77" s="202"/>
      <c r="G77" s="202"/>
    </row>
    <row r="78" spans="1:7" ht="15">
      <c r="A78" s="384" t="s">
        <v>286</v>
      </c>
      <c r="B78" s="366" t="s">
        <v>287</v>
      </c>
      <c r="C78" s="365"/>
      <c r="D78" s="365"/>
      <c r="E78" s="365"/>
      <c r="F78" s="202"/>
      <c r="G78" s="202"/>
    </row>
    <row r="79" spans="1:7" ht="15">
      <c r="A79" s="372" t="s">
        <v>288</v>
      </c>
      <c r="B79" s="366" t="s">
        <v>289</v>
      </c>
      <c r="C79" s="365"/>
      <c r="D79" s="365"/>
      <c r="E79" s="365"/>
      <c r="F79" s="202"/>
      <c r="G79" s="202"/>
    </row>
    <row r="80" spans="1:7" ht="15">
      <c r="A80" s="372" t="s">
        <v>290</v>
      </c>
      <c r="B80" s="366" t="s">
        <v>291</v>
      </c>
      <c r="C80" s="365"/>
      <c r="D80" s="365"/>
      <c r="E80" s="365"/>
      <c r="F80" s="202"/>
      <c r="G80" s="202"/>
    </row>
    <row r="81" spans="1:7" ht="15">
      <c r="A81" s="372" t="s">
        <v>292</v>
      </c>
      <c r="B81" s="366" t="s">
        <v>293</v>
      </c>
      <c r="C81" s="365"/>
      <c r="D81" s="365"/>
      <c r="E81" s="365"/>
      <c r="F81" s="202"/>
      <c r="G81" s="202"/>
    </row>
    <row r="82" spans="1:7" ht="15">
      <c r="A82" s="385" t="s">
        <v>294</v>
      </c>
      <c r="B82" s="375" t="s">
        <v>295</v>
      </c>
      <c r="C82" s="365"/>
      <c r="D82" s="365"/>
      <c r="E82" s="365"/>
      <c r="F82" s="80">
        <f>SUM(F75:F81)</f>
        <v>0</v>
      </c>
      <c r="G82" s="80">
        <f>SUM(G75:G81)</f>
        <v>0</v>
      </c>
    </row>
    <row r="83" spans="1:7" ht="15">
      <c r="A83" s="378" t="s">
        <v>5</v>
      </c>
      <c r="B83" s="366" t="s">
        <v>296</v>
      </c>
      <c r="C83" s="365"/>
      <c r="D83" s="365"/>
      <c r="E83" s="365"/>
      <c r="F83" s="202"/>
      <c r="G83" s="202"/>
    </row>
    <row r="84" spans="1:7" ht="15">
      <c r="A84" s="378" t="s">
        <v>297</v>
      </c>
      <c r="B84" s="366" t="s">
        <v>298</v>
      </c>
      <c r="C84" s="365"/>
      <c r="D84" s="365"/>
      <c r="E84" s="365"/>
      <c r="F84" s="202"/>
      <c r="G84" s="202"/>
    </row>
    <row r="85" spans="1:7" ht="15">
      <c r="A85" s="378" t="s">
        <v>299</v>
      </c>
      <c r="B85" s="366" t="s">
        <v>300</v>
      </c>
      <c r="C85" s="365"/>
      <c r="D85" s="365"/>
      <c r="E85" s="365"/>
      <c r="F85" s="202"/>
      <c r="G85" s="202"/>
    </row>
    <row r="86" spans="1:7" ht="15">
      <c r="A86" s="378" t="s">
        <v>301</v>
      </c>
      <c r="B86" s="366" t="s">
        <v>302</v>
      </c>
      <c r="C86" s="365"/>
      <c r="D86" s="365"/>
      <c r="E86" s="365"/>
      <c r="F86" s="202"/>
      <c r="G86" s="202"/>
    </row>
    <row r="87" spans="1:7" ht="15">
      <c r="A87" s="380" t="s">
        <v>303</v>
      </c>
      <c r="B87" s="375" t="s">
        <v>304</v>
      </c>
      <c r="C87" s="365"/>
      <c r="D87" s="365"/>
      <c r="E87" s="365"/>
      <c r="F87" s="80">
        <f>SUM(F83:F86)</f>
        <v>0</v>
      </c>
      <c r="G87" s="80">
        <f>SUM(G83:G86)</f>
        <v>0</v>
      </c>
    </row>
    <row r="88" spans="1:7" ht="15">
      <c r="A88" s="378" t="s">
        <v>478</v>
      </c>
      <c r="B88" s="366" t="s">
        <v>479</v>
      </c>
      <c r="C88" s="365"/>
      <c r="D88" s="365"/>
      <c r="E88" s="365"/>
      <c r="F88" s="202"/>
      <c r="G88" s="202"/>
    </row>
    <row r="89" spans="1:7" ht="15">
      <c r="A89" s="378" t="s">
        <v>105</v>
      </c>
      <c r="B89" s="366" t="s">
        <v>227</v>
      </c>
      <c r="C89" s="365"/>
      <c r="D89" s="365"/>
      <c r="E89" s="365"/>
      <c r="F89" s="202"/>
      <c r="G89" s="202"/>
    </row>
    <row r="90" spans="1:7" ht="15">
      <c r="A90" s="378" t="s">
        <v>480</v>
      </c>
      <c r="B90" s="366" t="s">
        <v>229</v>
      </c>
      <c r="C90" s="365"/>
      <c r="D90" s="365"/>
      <c r="E90" s="365"/>
      <c r="F90" s="202"/>
      <c r="G90" s="202"/>
    </row>
    <row r="91" spans="1:7" ht="15">
      <c r="A91" s="378" t="s">
        <v>481</v>
      </c>
      <c r="B91" s="366" t="s">
        <v>230</v>
      </c>
      <c r="C91" s="365"/>
      <c r="D91" s="365"/>
      <c r="E91" s="365"/>
      <c r="F91" s="202"/>
      <c r="G91" s="202"/>
    </row>
    <row r="92" spans="1:7" ht="15">
      <c r="A92" s="378" t="s">
        <v>482</v>
      </c>
      <c r="B92" s="366" t="s">
        <v>483</v>
      </c>
      <c r="C92" s="365"/>
      <c r="D92" s="365"/>
      <c r="E92" s="365"/>
      <c r="F92" s="202"/>
      <c r="G92" s="202"/>
    </row>
    <row r="93" spans="1:7" ht="15">
      <c r="A93" s="378" t="s">
        <v>484</v>
      </c>
      <c r="B93" s="366" t="s">
        <v>232</v>
      </c>
      <c r="C93" s="365"/>
      <c r="D93" s="365"/>
      <c r="E93" s="365"/>
      <c r="F93" s="202"/>
      <c r="G93" s="202"/>
    </row>
    <row r="94" spans="1:7" ht="15">
      <c r="A94" s="378" t="s">
        <v>485</v>
      </c>
      <c r="B94" s="366" t="s">
        <v>486</v>
      </c>
      <c r="C94" s="365"/>
      <c r="D94" s="365"/>
      <c r="E94" s="365"/>
      <c r="F94" s="202"/>
      <c r="G94" s="202"/>
    </row>
    <row r="95" spans="1:7" ht="15">
      <c r="A95" s="378" t="s">
        <v>235</v>
      </c>
      <c r="B95" s="366" t="s">
        <v>234</v>
      </c>
      <c r="C95" s="365"/>
      <c r="D95" s="365"/>
      <c r="E95" s="365"/>
      <c r="F95" s="202"/>
      <c r="G95" s="202"/>
    </row>
    <row r="96" spans="1:7" ht="15">
      <c r="A96" s="380" t="s">
        <v>487</v>
      </c>
      <c r="B96" s="375" t="s">
        <v>488</v>
      </c>
      <c r="C96" s="365"/>
      <c r="D96" s="365"/>
      <c r="E96" s="365"/>
      <c r="F96" s="80">
        <f>SUM(F88:F95)</f>
        <v>0</v>
      </c>
      <c r="G96" s="80">
        <f>SUM(G88:G95)</f>
        <v>0</v>
      </c>
    </row>
    <row r="97" spans="1:7" ht="15.75">
      <c r="A97" s="383" t="s">
        <v>489</v>
      </c>
      <c r="B97" s="375"/>
      <c r="C97" s="365"/>
      <c r="D97" s="365"/>
      <c r="E97" s="365"/>
      <c r="F97" s="80">
        <f>SUM(F96,F87,F82)</f>
        <v>0</v>
      </c>
      <c r="G97" s="80">
        <f>SUM(G96,G87,G82)</f>
        <v>0</v>
      </c>
    </row>
    <row r="98" spans="1:7" ht="15.75">
      <c r="A98" s="386" t="s">
        <v>490</v>
      </c>
      <c r="B98" s="387" t="s">
        <v>491</v>
      </c>
      <c r="C98" s="371">
        <f>SUM(C74:C97)</f>
        <v>57100</v>
      </c>
      <c r="D98" s="371"/>
      <c r="E98" s="371"/>
      <c r="F98" s="80">
        <f>SUM(F74,F97)</f>
        <v>62606</v>
      </c>
      <c r="G98" s="80">
        <f>SUM(G74,G97)</f>
        <v>62256</v>
      </c>
    </row>
    <row r="99" spans="1:23" ht="15">
      <c r="A99" s="378" t="s">
        <v>706</v>
      </c>
      <c r="B99" s="368" t="s">
        <v>707</v>
      </c>
      <c r="C99" s="378"/>
      <c r="D99" s="378"/>
      <c r="E99" s="378"/>
      <c r="F99" s="202"/>
      <c r="G99" s="202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9"/>
      <c r="W99" s="389"/>
    </row>
    <row r="100" spans="1:23" ht="15">
      <c r="A100" s="378" t="s">
        <v>708</v>
      </c>
      <c r="B100" s="368" t="s">
        <v>709</v>
      </c>
      <c r="C100" s="378"/>
      <c r="D100" s="378"/>
      <c r="E100" s="378"/>
      <c r="F100" s="202"/>
      <c r="G100" s="202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9"/>
      <c r="W100" s="389"/>
    </row>
    <row r="101" spans="1:23" ht="15">
      <c r="A101" s="378" t="s">
        <v>710</v>
      </c>
      <c r="B101" s="368" t="s">
        <v>711</v>
      </c>
      <c r="C101" s="378"/>
      <c r="D101" s="378"/>
      <c r="E101" s="378"/>
      <c r="F101" s="202"/>
      <c r="G101" s="202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9"/>
      <c r="W101" s="389"/>
    </row>
    <row r="102" spans="1:23" ht="15">
      <c r="A102" s="390" t="s">
        <v>492</v>
      </c>
      <c r="B102" s="373" t="s">
        <v>493</v>
      </c>
      <c r="C102" s="390"/>
      <c r="D102" s="390"/>
      <c r="E102" s="390"/>
      <c r="F102" s="80">
        <f>SUM(F99:F101)</f>
        <v>0</v>
      </c>
      <c r="G102" s="80">
        <f>SUM(G99:G101)</f>
        <v>0</v>
      </c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89"/>
      <c r="W102" s="389"/>
    </row>
    <row r="103" spans="1:23" ht="15">
      <c r="A103" s="392" t="s">
        <v>712</v>
      </c>
      <c r="B103" s="368" t="s">
        <v>713</v>
      </c>
      <c r="C103" s="392"/>
      <c r="D103" s="392"/>
      <c r="E103" s="392"/>
      <c r="F103" s="202"/>
      <c r="G103" s="202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89"/>
      <c r="W103" s="389"/>
    </row>
    <row r="104" spans="1:23" ht="15">
      <c r="A104" s="392" t="s">
        <v>714</v>
      </c>
      <c r="B104" s="368" t="s">
        <v>715</v>
      </c>
      <c r="C104" s="392"/>
      <c r="D104" s="392"/>
      <c r="E104" s="392"/>
      <c r="F104" s="202"/>
      <c r="G104" s="202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89"/>
      <c r="W104" s="389"/>
    </row>
    <row r="105" spans="1:23" ht="15">
      <c r="A105" s="378" t="s">
        <v>716</v>
      </c>
      <c r="B105" s="368" t="s">
        <v>717</v>
      </c>
      <c r="C105" s="378"/>
      <c r="D105" s="378"/>
      <c r="E105" s="378"/>
      <c r="F105" s="202"/>
      <c r="G105" s="202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9"/>
      <c r="W105" s="389"/>
    </row>
    <row r="106" spans="1:23" ht="15">
      <c r="A106" s="378" t="s">
        <v>718</v>
      </c>
      <c r="B106" s="368" t="s">
        <v>719</v>
      </c>
      <c r="C106" s="378"/>
      <c r="D106" s="378"/>
      <c r="E106" s="378"/>
      <c r="F106" s="202"/>
      <c r="G106" s="202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9"/>
      <c r="W106" s="389"/>
    </row>
    <row r="107" spans="1:23" ht="15">
      <c r="A107" s="394" t="s">
        <v>494</v>
      </c>
      <c r="B107" s="373" t="s">
        <v>495</v>
      </c>
      <c r="C107" s="394"/>
      <c r="D107" s="394"/>
      <c r="E107" s="394"/>
      <c r="F107" s="202"/>
      <c r="G107" s="202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89"/>
      <c r="W107" s="389"/>
    </row>
    <row r="108" spans="1:23" ht="15">
      <c r="A108" s="392" t="s">
        <v>496</v>
      </c>
      <c r="B108" s="368" t="s">
        <v>497</v>
      </c>
      <c r="C108" s="392"/>
      <c r="D108" s="392"/>
      <c r="E108" s="392"/>
      <c r="F108" s="202"/>
      <c r="G108" s="202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89"/>
      <c r="W108" s="389"/>
    </row>
    <row r="109" spans="1:23" ht="15">
      <c r="A109" s="392" t="s">
        <v>498</v>
      </c>
      <c r="B109" s="368" t="s">
        <v>499</v>
      </c>
      <c r="C109" s="392"/>
      <c r="D109" s="392"/>
      <c r="E109" s="392"/>
      <c r="F109" s="202"/>
      <c r="G109" s="202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89"/>
      <c r="W109" s="389"/>
    </row>
    <row r="110" spans="1:23" ht="15">
      <c r="A110" s="394" t="s">
        <v>500</v>
      </c>
      <c r="B110" s="373" t="s">
        <v>501</v>
      </c>
      <c r="C110" s="392"/>
      <c r="D110" s="392"/>
      <c r="E110" s="392"/>
      <c r="F110" s="202"/>
      <c r="G110" s="202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89"/>
      <c r="W110" s="389"/>
    </row>
    <row r="111" spans="1:23" ht="15">
      <c r="A111" s="392" t="s">
        <v>502</v>
      </c>
      <c r="B111" s="368" t="s">
        <v>503</v>
      </c>
      <c r="C111" s="392"/>
      <c r="D111" s="392"/>
      <c r="E111" s="392"/>
      <c r="F111" s="202"/>
      <c r="G111" s="202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89"/>
      <c r="W111" s="389"/>
    </row>
    <row r="112" spans="1:23" ht="15">
      <c r="A112" s="392" t="s">
        <v>504</v>
      </c>
      <c r="B112" s="368" t="s">
        <v>505</v>
      </c>
      <c r="C112" s="392"/>
      <c r="D112" s="392"/>
      <c r="E112" s="392"/>
      <c r="F112" s="202"/>
      <c r="G112" s="202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89"/>
      <c r="W112" s="389"/>
    </row>
    <row r="113" spans="1:23" ht="15">
      <c r="A113" s="392" t="s">
        <v>506</v>
      </c>
      <c r="B113" s="368" t="s">
        <v>507</v>
      </c>
      <c r="C113" s="392"/>
      <c r="D113" s="392"/>
      <c r="E113" s="392"/>
      <c r="F113" s="202"/>
      <c r="G113" s="202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89"/>
      <c r="W113" s="389"/>
    </row>
    <row r="114" spans="1:23" ht="15">
      <c r="A114" s="396" t="s">
        <v>508</v>
      </c>
      <c r="B114" s="376" t="s">
        <v>509</v>
      </c>
      <c r="C114" s="394"/>
      <c r="D114" s="394"/>
      <c r="E114" s="394"/>
      <c r="F114" s="202"/>
      <c r="G114" s="202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89"/>
      <c r="W114" s="389"/>
    </row>
    <row r="115" spans="1:23" ht="15">
      <c r="A115" s="392" t="s">
        <v>510</v>
      </c>
      <c r="B115" s="368" t="s">
        <v>511</v>
      </c>
      <c r="C115" s="392"/>
      <c r="D115" s="392"/>
      <c r="E115" s="392"/>
      <c r="F115" s="202"/>
      <c r="G115" s="202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89"/>
      <c r="W115" s="389"/>
    </row>
    <row r="116" spans="1:23" ht="15">
      <c r="A116" s="378" t="s">
        <v>512</v>
      </c>
      <c r="B116" s="368" t="s">
        <v>513</v>
      </c>
      <c r="C116" s="378"/>
      <c r="D116" s="378"/>
      <c r="E116" s="378"/>
      <c r="F116" s="202"/>
      <c r="G116" s="202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9"/>
      <c r="W116" s="389"/>
    </row>
    <row r="117" spans="1:23" ht="15">
      <c r="A117" s="392" t="s">
        <v>514</v>
      </c>
      <c r="B117" s="368" t="s">
        <v>515</v>
      </c>
      <c r="C117" s="392"/>
      <c r="D117" s="392"/>
      <c r="E117" s="392"/>
      <c r="F117" s="202"/>
      <c r="G117" s="202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89"/>
      <c r="W117" s="389"/>
    </row>
    <row r="118" spans="1:23" ht="15">
      <c r="A118" s="392" t="s">
        <v>516</v>
      </c>
      <c r="B118" s="368" t="s">
        <v>517</v>
      </c>
      <c r="C118" s="392"/>
      <c r="D118" s="392"/>
      <c r="E118" s="392"/>
      <c r="F118" s="202"/>
      <c r="G118" s="202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89"/>
      <c r="W118" s="389"/>
    </row>
    <row r="119" spans="1:23" ht="15">
      <c r="A119" s="396" t="s">
        <v>518</v>
      </c>
      <c r="B119" s="376" t="s">
        <v>519</v>
      </c>
      <c r="C119" s="394"/>
      <c r="D119" s="394"/>
      <c r="E119" s="394"/>
      <c r="F119" s="202"/>
      <c r="G119" s="202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89"/>
      <c r="W119" s="389"/>
    </row>
    <row r="120" spans="1:23" ht="15">
      <c r="A120" s="378" t="s">
        <v>520</v>
      </c>
      <c r="B120" s="368" t="s">
        <v>521</v>
      </c>
      <c r="C120" s="378"/>
      <c r="D120" s="378"/>
      <c r="E120" s="378"/>
      <c r="F120" s="202"/>
      <c r="G120" s="202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9"/>
      <c r="W120" s="389"/>
    </row>
    <row r="121" spans="1:23" ht="15.75">
      <c r="A121" s="397" t="s">
        <v>522</v>
      </c>
      <c r="B121" s="398" t="s">
        <v>523</v>
      </c>
      <c r="C121" s="394"/>
      <c r="D121" s="394"/>
      <c r="E121" s="394"/>
      <c r="F121" s="202"/>
      <c r="G121" s="202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89"/>
      <c r="W121" s="389"/>
    </row>
    <row r="122" spans="1:23" ht="15.75">
      <c r="A122" s="399" t="s">
        <v>524</v>
      </c>
      <c r="B122" s="400"/>
      <c r="C122" s="371">
        <f>SUM(C98:C121)</f>
        <v>57100</v>
      </c>
      <c r="D122" s="371"/>
      <c r="E122" s="371"/>
      <c r="F122" s="80">
        <f>SUM(F98,F121)</f>
        <v>62606</v>
      </c>
      <c r="G122" s="80">
        <f>SUM(G98,G121)</f>
        <v>62256</v>
      </c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</row>
    <row r="123" spans="2:23" ht="15">
      <c r="B123" s="389"/>
      <c r="C123" s="389"/>
      <c r="D123" s="389"/>
      <c r="E123" s="389"/>
      <c r="F123" s="389"/>
      <c r="G123" s="494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</row>
    <row r="124" spans="2:23" ht="15">
      <c r="B124" s="389"/>
      <c r="C124" s="389"/>
      <c r="D124" s="389"/>
      <c r="E124" s="389"/>
      <c r="F124" s="389"/>
      <c r="G124" s="494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</row>
    <row r="125" spans="2:23" ht="15">
      <c r="B125" s="389"/>
      <c r="C125" s="389"/>
      <c r="D125" s="389"/>
      <c r="E125" s="389"/>
      <c r="F125" s="389"/>
      <c r="G125" s="494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</row>
    <row r="126" spans="2:23" ht="15">
      <c r="B126" s="389"/>
      <c r="C126" s="389"/>
      <c r="D126" s="389"/>
      <c r="E126" s="389"/>
      <c r="F126" s="389"/>
      <c r="G126" s="494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</row>
    <row r="127" spans="2:23" ht="15">
      <c r="B127" s="389"/>
      <c r="C127" s="389"/>
      <c r="D127" s="389"/>
      <c r="E127" s="389"/>
      <c r="F127" s="389"/>
      <c r="G127" s="494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</row>
    <row r="128" spans="2:23" ht="15">
      <c r="B128" s="389"/>
      <c r="C128" s="389"/>
      <c r="D128" s="389"/>
      <c r="E128" s="389"/>
      <c r="F128" s="389"/>
      <c r="G128" s="494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</row>
    <row r="129" spans="2:23" ht="15">
      <c r="B129" s="389"/>
      <c r="C129" s="389"/>
      <c r="D129" s="389"/>
      <c r="E129" s="389"/>
      <c r="F129" s="389"/>
      <c r="G129" s="494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</row>
    <row r="130" spans="2:23" ht="15">
      <c r="B130" s="389"/>
      <c r="C130" s="389"/>
      <c r="D130" s="389"/>
      <c r="E130" s="389"/>
      <c r="F130" s="389"/>
      <c r="G130" s="494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</row>
    <row r="131" spans="2:23" ht="15">
      <c r="B131" s="389"/>
      <c r="C131" s="389"/>
      <c r="D131" s="389"/>
      <c r="E131" s="389"/>
      <c r="F131" s="389"/>
      <c r="G131" s="494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</row>
    <row r="132" spans="2:23" ht="15">
      <c r="B132" s="389"/>
      <c r="C132" s="389"/>
      <c r="D132" s="389"/>
      <c r="E132" s="389"/>
      <c r="F132" s="389"/>
      <c r="G132" s="494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</row>
    <row r="133" spans="2:23" ht="15">
      <c r="B133" s="389"/>
      <c r="C133" s="389"/>
      <c r="D133" s="389"/>
      <c r="E133" s="389"/>
      <c r="F133" s="389"/>
      <c r="G133" s="494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</row>
    <row r="134" spans="2:23" ht="15">
      <c r="B134" s="389"/>
      <c r="C134" s="389"/>
      <c r="D134" s="389"/>
      <c r="E134" s="389"/>
      <c r="F134" s="389"/>
      <c r="G134" s="494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</row>
    <row r="135" spans="2:23" ht="15">
      <c r="B135" s="389"/>
      <c r="C135" s="389"/>
      <c r="D135" s="389"/>
      <c r="E135" s="389"/>
      <c r="F135" s="389"/>
      <c r="G135" s="494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</row>
    <row r="136" spans="2:23" ht="15">
      <c r="B136" s="389"/>
      <c r="C136" s="389"/>
      <c r="D136" s="389"/>
      <c r="E136" s="389"/>
      <c r="F136" s="389"/>
      <c r="G136" s="494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</row>
    <row r="137" spans="2:23" ht="15">
      <c r="B137" s="389"/>
      <c r="C137" s="389"/>
      <c r="D137" s="389"/>
      <c r="E137" s="389"/>
      <c r="F137" s="389"/>
      <c r="G137" s="494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</row>
    <row r="138" spans="2:23" ht="15">
      <c r="B138" s="389"/>
      <c r="C138" s="389"/>
      <c r="D138" s="389"/>
      <c r="E138" s="389"/>
      <c r="F138" s="389"/>
      <c r="G138" s="494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</row>
    <row r="139" spans="2:23" ht="15">
      <c r="B139" s="389"/>
      <c r="C139" s="389"/>
      <c r="D139" s="389"/>
      <c r="E139" s="389"/>
      <c r="F139" s="389"/>
      <c r="G139" s="494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</row>
    <row r="140" spans="2:23" ht="15">
      <c r="B140" s="389"/>
      <c r="C140" s="389"/>
      <c r="D140" s="389"/>
      <c r="E140" s="389"/>
      <c r="F140" s="389"/>
      <c r="G140" s="494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</row>
    <row r="141" spans="2:23" ht="15">
      <c r="B141" s="389"/>
      <c r="C141" s="389"/>
      <c r="D141" s="389"/>
      <c r="E141" s="389"/>
      <c r="F141" s="389"/>
      <c r="G141" s="494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</row>
    <row r="142" spans="2:23" ht="15">
      <c r="B142" s="389"/>
      <c r="C142" s="389"/>
      <c r="D142" s="389"/>
      <c r="E142" s="389"/>
      <c r="F142" s="389"/>
      <c r="G142" s="494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</row>
    <row r="143" spans="2:23" ht="15">
      <c r="B143" s="389"/>
      <c r="C143" s="389"/>
      <c r="D143" s="389"/>
      <c r="E143" s="389"/>
      <c r="F143" s="389"/>
      <c r="G143" s="494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</row>
    <row r="144" spans="2:23" ht="15">
      <c r="B144" s="389"/>
      <c r="C144" s="389"/>
      <c r="D144" s="389"/>
      <c r="E144" s="389"/>
      <c r="F144" s="389"/>
      <c r="G144" s="494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</row>
    <row r="145" spans="2:23" ht="15">
      <c r="B145" s="389"/>
      <c r="C145" s="389"/>
      <c r="D145" s="389"/>
      <c r="E145" s="389"/>
      <c r="F145" s="389"/>
      <c r="G145" s="494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</row>
    <row r="146" spans="2:23" ht="15">
      <c r="B146" s="389"/>
      <c r="C146" s="389"/>
      <c r="D146" s="389"/>
      <c r="E146" s="389"/>
      <c r="F146" s="389"/>
      <c r="G146" s="494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</row>
    <row r="147" spans="2:23" ht="15">
      <c r="B147" s="389"/>
      <c r="C147" s="389"/>
      <c r="D147" s="389"/>
      <c r="E147" s="389"/>
      <c r="F147" s="389"/>
      <c r="G147" s="494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</row>
    <row r="148" spans="2:23" ht="15">
      <c r="B148" s="389"/>
      <c r="C148" s="389"/>
      <c r="D148" s="389"/>
      <c r="E148" s="389"/>
      <c r="F148" s="389"/>
      <c r="G148" s="494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</row>
    <row r="149" spans="2:23" ht="15">
      <c r="B149" s="389"/>
      <c r="C149" s="389"/>
      <c r="D149" s="389"/>
      <c r="E149" s="389"/>
      <c r="F149" s="389"/>
      <c r="G149" s="494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</row>
    <row r="150" spans="2:23" ht="15">
      <c r="B150" s="389"/>
      <c r="C150" s="389"/>
      <c r="D150" s="389"/>
      <c r="E150" s="389"/>
      <c r="F150" s="389"/>
      <c r="G150" s="494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</row>
    <row r="151" spans="2:23" ht="15">
      <c r="B151" s="389"/>
      <c r="C151" s="389"/>
      <c r="D151" s="389"/>
      <c r="E151" s="389"/>
      <c r="F151" s="389"/>
      <c r="G151" s="494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</row>
    <row r="152" spans="2:23" ht="15">
      <c r="B152" s="389"/>
      <c r="C152" s="389"/>
      <c r="D152" s="389"/>
      <c r="E152" s="389"/>
      <c r="F152" s="389"/>
      <c r="G152" s="494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</row>
    <row r="153" spans="2:23" ht="15">
      <c r="B153" s="389"/>
      <c r="C153" s="389"/>
      <c r="D153" s="389"/>
      <c r="E153" s="389"/>
      <c r="F153" s="389"/>
      <c r="G153" s="494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</row>
    <row r="154" spans="2:23" ht="15">
      <c r="B154" s="389"/>
      <c r="C154" s="389"/>
      <c r="D154" s="389"/>
      <c r="E154" s="389"/>
      <c r="F154" s="389"/>
      <c r="G154" s="494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</row>
    <row r="155" spans="2:23" ht="15">
      <c r="B155" s="389"/>
      <c r="C155" s="389"/>
      <c r="D155" s="389"/>
      <c r="E155" s="389"/>
      <c r="F155" s="389"/>
      <c r="G155" s="494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</row>
    <row r="156" spans="2:23" ht="15">
      <c r="B156" s="389"/>
      <c r="C156" s="389"/>
      <c r="D156" s="389"/>
      <c r="E156" s="389"/>
      <c r="F156" s="389"/>
      <c r="G156" s="494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</row>
    <row r="157" spans="2:23" ht="15">
      <c r="B157" s="389"/>
      <c r="C157" s="389"/>
      <c r="D157" s="389"/>
      <c r="E157" s="389"/>
      <c r="F157" s="389"/>
      <c r="G157" s="494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</row>
    <row r="158" spans="2:23" ht="15">
      <c r="B158" s="389"/>
      <c r="C158" s="389"/>
      <c r="D158" s="389"/>
      <c r="E158" s="389"/>
      <c r="F158" s="389"/>
      <c r="G158" s="494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</row>
    <row r="159" spans="2:23" ht="15">
      <c r="B159" s="389"/>
      <c r="C159" s="389"/>
      <c r="D159" s="389"/>
      <c r="E159" s="389"/>
      <c r="F159" s="389"/>
      <c r="G159" s="494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</row>
    <row r="160" spans="2:23" ht="15">
      <c r="B160" s="389"/>
      <c r="C160" s="389"/>
      <c r="D160" s="389"/>
      <c r="E160" s="389"/>
      <c r="F160" s="389"/>
      <c r="G160" s="494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</row>
    <row r="161" spans="2:23" ht="15">
      <c r="B161" s="389"/>
      <c r="C161" s="389"/>
      <c r="D161" s="389"/>
      <c r="E161" s="389"/>
      <c r="F161" s="389"/>
      <c r="G161" s="494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</row>
    <row r="162" spans="2:23" ht="15">
      <c r="B162" s="389"/>
      <c r="C162" s="389"/>
      <c r="D162" s="389"/>
      <c r="E162" s="389"/>
      <c r="F162" s="389"/>
      <c r="G162" s="494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</row>
    <row r="163" spans="2:23" ht="15">
      <c r="B163" s="389"/>
      <c r="C163" s="389"/>
      <c r="D163" s="389"/>
      <c r="E163" s="389"/>
      <c r="F163" s="389"/>
      <c r="G163" s="494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</row>
    <row r="164" spans="2:23" ht="15">
      <c r="B164" s="389"/>
      <c r="C164" s="389"/>
      <c r="D164" s="389"/>
      <c r="E164" s="389"/>
      <c r="F164" s="389"/>
      <c r="G164" s="494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</row>
    <row r="165" spans="2:23" ht="15">
      <c r="B165" s="389"/>
      <c r="C165" s="389"/>
      <c r="D165" s="389"/>
      <c r="E165" s="389"/>
      <c r="F165" s="389"/>
      <c r="G165" s="494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</row>
    <row r="166" spans="2:23" ht="15">
      <c r="B166" s="389"/>
      <c r="C166" s="389"/>
      <c r="D166" s="389"/>
      <c r="E166" s="389"/>
      <c r="F166" s="389"/>
      <c r="G166" s="494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</row>
    <row r="167" spans="2:23" ht="15">
      <c r="B167" s="389"/>
      <c r="C167" s="389"/>
      <c r="D167" s="389"/>
      <c r="E167" s="389"/>
      <c r="F167" s="389"/>
      <c r="G167" s="494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</row>
    <row r="168" spans="2:23" ht="15">
      <c r="B168" s="389"/>
      <c r="C168" s="389"/>
      <c r="D168" s="389"/>
      <c r="E168" s="389"/>
      <c r="F168" s="389"/>
      <c r="G168" s="494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</row>
    <row r="169" spans="2:23" ht="15">
      <c r="B169" s="389"/>
      <c r="C169" s="389"/>
      <c r="D169" s="389"/>
      <c r="E169" s="389"/>
      <c r="F169" s="389"/>
      <c r="G169" s="494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</row>
    <row r="170" spans="2:23" ht="15">
      <c r="B170" s="389"/>
      <c r="C170" s="389"/>
      <c r="D170" s="389"/>
      <c r="E170" s="389"/>
      <c r="F170" s="389"/>
      <c r="G170" s="494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</row>
    <row r="171" spans="2:23" ht="15">
      <c r="B171" s="389"/>
      <c r="C171" s="389"/>
      <c r="D171" s="389"/>
      <c r="E171" s="389"/>
      <c r="F171" s="389"/>
      <c r="G171" s="494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</row>
  </sheetData>
  <sheetProtection/>
  <mergeCells count="3">
    <mergeCell ref="A2:E2"/>
    <mergeCell ref="D4:E4"/>
    <mergeCell ref="A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111">
      <selection activeCell="A1" sqref="A1:H122"/>
    </sheetView>
  </sheetViews>
  <sheetFormatPr defaultColWidth="9.140625" defaultRowHeight="15"/>
  <cols>
    <col min="1" max="1" width="105.140625" style="358" customWidth="1"/>
    <col min="2" max="2" width="9.140625" style="358" customWidth="1"/>
    <col min="3" max="4" width="17.140625" style="358" customWidth="1"/>
    <col min="5" max="5" width="15.7109375" style="358" customWidth="1"/>
    <col min="6" max="6" width="17.8515625" style="358" customWidth="1"/>
    <col min="7" max="7" width="15.7109375" style="358" customWidth="1"/>
    <col min="8" max="16384" width="9.140625" style="358" customWidth="1"/>
  </cols>
  <sheetData>
    <row r="1" spans="1:8" ht="20.25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7" ht="19.5" customHeight="1">
      <c r="A2" s="612" t="s">
        <v>119</v>
      </c>
      <c r="B2" s="613"/>
      <c r="C2" s="613"/>
      <c r="D2" s="613"/>
      <c r="E2" s="613"/>
      <c r="F2" s="613"/>
      <c r="G2" s="614"/>
    </row>
    <row r="3" ht="18">
      <c r="A3" s="359"/>
    </row>
    <row r="4" spans="1:6" ht="15">
      <c r="A4" s="360" t="s">
        <v>791</v>
      </c>
      <c r="F4" s="198" t="s">
        <v>127</v>
      </c>
    </row>
    <row r="5" spans="1:7" ht="45">
      <c r="A5" s="361" t="s">
        <v>137</v>
      </c>
      <c r="B5" s="362" t="s">
        <v>138</v>
      </c>
      <c r="C5" s="330" t="s">
        <v>633</v>
      </c>
      <c r="D5" s="330" t="s">
        <v>634</v>
      </c>
      <c r="E5" s="330" t="s">
        <v>720</v>
      </c>
      <c r="F5" s="330" t="s">
        <v>635</v>
      </c>
      <c r="G5" s="331" t="s">
        <v>790</v>
      </c>
    </row>
    <row r="6" spans="1:7" ht="15">
      <c r="A6" s="363" t="s">
        <v>636</v>
      </c>
      <c r="B6" s="364" t="s">
        <v>637</v>
      </c>
      <c r="C6" s="365">
        <v>62356</v>
      </c>
      <c r="D6" s="365">
        <v>58207</v>
      </c>
      <c r="E6" s="365"/>
      <c r="F6" s="365"/>
      <c r="G6" s="202">
        <v>60855</v>
      </c>
    </row>
    <row r="7" spans="1:7" ht="15">
      <c r="A7" s="363" t="s">
        <v>638</v>
      </c>
      <c r="B7" s="366" t="s">
        <v>639</v>
      </c>
      <c r="C7" s="365"/>
      <c r="D7" s="365"/>
      <c r="E7" s="365"/>
      <c r="F7" s="365"/>
      <c r="G7" s="202"/>
    </row>
    <row r="8" spans="1:7" ht="15">
      <c r="A8" s="363" t="s">
        <v>640</v>
      </c>
      <c r="B8" s="366" t="s">
        <v>641</v>
      </c>
      <c r="C8" s="365"/>
      <c r="D8" s="365"/>
      <c r="E8" s="365"/>
      <c r="F8" s="365"/>
      <c r="G8" s="202"/>
    </row>
    <row r="9" spans="1:7" ht="15">
      <c r="A9" s="367" t="s">
        <v>642</v>
      </c>
      <c r="B9" s="366" t="s">
        <v>643</v>
      </c>
      <c r="C9" s="365">
        <v>140</v>
      </c>
      <c r="D9" s="365">
        <v>140</v>
      </c>
      <c r="E9" s="365"/>
      <c r="F9" s="365"/>
      <c r="G9" s="202"/>
    </row>
    <row r="10" spans="1:7" ht="15">
      <c r="A10" s="367" t="s">
        <v>644</v>
      </c>
      <c r="B10" s="366" t="s">
        <v>645</v>
      </c>
      <c r="C10" s="365"/>
      <c r="D10" s="365"/>
      <c r="E10" s="365"/>
      <c r="F10" s="365"/>
      <c r="G10" s="202"/>
    </row>
    <row r="11" spans="1:7" ht="15">
      <c r="A11" s="367" t="s">
        <v>646</v>
      </c>
      <c r="B11" s="366" t="s">
        <v>647</v>
      </c>
      <c r="C11" s="365">
        <v>1629</v>
      </c>
      <c r="D11" s="365">
        <v>1586</v>
      </c>
      <c r="E11" s="365"/>
      <c r="F11" s="365"/>
      <c r="G11" s="202">
        <v>1629</v>
      </c>
    </row>
    <row r="12" spans="1:7" ht="15">
      <c r="A12" s="367" t="s">
        <v>648</v>
      </c>
      <c r="B12" s="366" t="s">
        <v>649</v>
      </c>
      <c r="C12" s="365">
        <v>2112</v>
      </c>
      <c r="D12" s="365">
        <v>2280</v>
      </c>
      <c r="E12" s="365"/>
      <c r="F12" s="365"/>
      <c r="G12" s="202">
        <v>2092</v>
      </c>
    </row>
    <row r="13" spans="1:7" ht="15">
      <c r="A13" s="367" t="s">
        <v>650</v>
      </c>
      <c r="B13" s="366" t="s">
        <v>651</v>
      </c>
      <c r="C13" s="365"/>
      <c r="D13" s="365"/>
      <c r="E13" s="365"/>
      <c r="F13" s="365"/>
      <c r="G13" s="202"/>
    </row>
    <row r="14" spans="1:7" ht="15">
      <c r="A14" s="368" t="s">
        <v>652</v>
      </c>
      <c r="B14" s="366" t="s">
        <v>653</v>
      </c>
      <c r="C14" s="365">
        <v>100</v>
      </c>
      <c r="D14" s="365">
        <v>100</v>
      </c>
      <c r="E14" s="365"/>
      <c r="F14" s="365"/>
      <c r="G14" s="202">
        <v>52</v>
      </c>
    </row>
    <row r="15" spans="1:7" ht="15">
      <c r="A15" s="368" t="s">
        <v>654</v>
      </c>
      <c r="B15" s="366" t="s">
        <v>655</v>
      </c>
      <c r="C15" s="365"/>
      <c r="D15" s="365"/>
      <c r="E15" s="365"/>
      <c r="F15" s="365"/>
      <c r="G15" s="202"/>
    </row>
    <row r="16" spans="1:7" ht="15">
      <c r="A16" s="368" t="s">
        <v>656</v>
      </c>
      <c r="B16" s="366" t="s">
        <v>657</v>
      </c>
      <c r="C16" s="365"/>
      <c r="D16" s="365"/>
      <c r="E16" s="365"/>
      <c r="F16" s="365"/>
      <c r="G16" s="202"/>
    </row>
    <row r="17" spans="1:7" ht="15">
      <c r="A17" s="368" t="s">
        <v>658</v>
      </c>
      <c r="B17" s="366" t="s">
        <v>659</v>
      </c>
      <c r="C17" s="365"/>
      <c r="D17" s="365"/>
      <c r="E17" s="365"/>
      <c r="F17" s="365"/>
      <c r="G17" s="202"/>
    </row>
    <row r="18" spans="1:7" ht="15">
      <c r="A18" s="368" t="s">
        <v>660</v>
      </c>
      <c r="B18" s="366" t="s">
        <v>661</v>
      </c>
      <c r="C18" s="365">
        <v>197</v>
      </c>
      <c r="D18" s="365">
        <v>563</v>
      </c>
      <c r="E18" s="365"/>
      <c r="F18" s="365"/>
      <c r="G18" s="202">
        <v>655</v>
      </c>
    </row>
    <row r="19" spans="1:7" ht="15">
      <c r="A19" s="369" t="s">
        <v>428</v>
      </c>
      <c r="B19" s="370" t="s">
        <v>429</v>
      </c>
      <c r="C19" s="371">
        <f>SUM(C6:C18)</f>
        <v>66534</v>
      </c>
      <c r="D19" s="371">
        <f>SUM(D6:D18)</f>
        <v>62876</v>
      </c>
      <c r="E19" s="365"/>
      <c r="F19" s="365"/>
      <c r="G19" s="80">
        <f>SUM(G6:G18)</f>
        <v>65283</v>
      </c>
    </row>
    <row r="20" spans="1:7" ht="15">
      <c r="A20" s="368" t="s">
        <v>662</v>
      </c>
      <c r="B20" s="366" t="s">
        <v>663</v>
      </c>
      <c r="C20" s="365"/>
      <c r="D20" s="365"/>
      <c r="E20" s="365"/>
      <c r="F20" s="365"/>
      <c r="G20" s="202"/>
    </row>
    <row r="21" spans="1:7" ht="15">
      <c r="A21" s="368" t="s">
        <v>664</v>
      </c>
      <c r="B21" s="366" t="s">
        <v>665</v>
      </c>
      <c r="C21" s="365">
        <v>1166</v>
      </c>
      <c r="D21" s="365">
        <v>646</v>
      </c>
      <c r="E21" s="365"/>
      <c r="F21" s="365"/>
      <c r="G21" s="202">
        <v>427</v>
      </c>
    </row>
    <row r="22" spans="1:7" ht="15">
      <c r="A22" s="372" t="s">
        <v>666</v>
      </c>
      <c r="B22" s="366" t="s">
        <v>667</v>
      </c>
      <c r="C22" s="365"/>
      <c r="D22" s="365">
        <v>34</v>
      </c>
      <c r="E22" s="365"/>
      <c r="F22" s="365"/>
      <c r="G22" s="202">
        <v>108</v>
      </c>
    </row>
    <row r="23" spans="1:7" ht="15">
      <c r="A23" s="373" t="s">
        <v>430</v>
      </c>
      <c r="B23" s="370" t="s">
        <v>431</v>
      </c>
      <c r="C23" s="371">
        <f>SUM(C20:C22)</f>
        <v>1166</v>
      </c>
      <c r="D23" s="371">
        <f>SUM(D20:D22)</f>
        <v>680</v>
      </c>
      <c r="E23" s="365"/>
      <c r="F23" s="365"/>
      <c r="G23" s="80">
        <f>SUM(G20:G22)</f>
        <v>535</v>
      </c>
    </row>
    <row r="24" spans="1:7" ht="15">
      <c r="A24" s="374" t="s">
        <v>432</v>
      </c>
      <c r="B24" s="375" t="s">
        <v>433</v>
      </c>
      <c r="C24" s="371">
        <v>67700</v>
      </c>
      <c r="D24" s="371">
        <v>63556</v>
      </c>
      <c r="E24" s="365"/>
      <c r="F24" s="365"/>
      <c r="G24" s="80">
        <f>SUM(G23,G19)</f>
        <v>65818</v>
      </c>
    </row>
    <row r="25" spans="1:7" ht="15">
      <c r="A25" s="376" t="s">
        <v>434</v>
      </c>
      <c r="B25" s="375" t="s">
        <v>435</v>
      </c>
      <c r="C25" s="371">
        <v>18500</v>
      </c>
      <c r="D25" s="371">
        <v>17370</v>
      </c>
      <c r="E25" s="365"/>
      <c r="F25" s="365"/>
      <c r="G25" s="80">
        <v>17914</v>
      </c>
    </row>
    <row r="26" spans="1:7" ht="15">
      <c r="A26" s="368" t="s">
        <v>668</v>
      </c>
      <c r="B26" s="366" t="s">
        <v>669</v>
      </c>
      <c r="C26" s="365">
        <v>510</v>
      </c>
      <c r="D26" s="365">
        <v>106</v>
      </c>
      <c r="E26" s="365"/>
      <c r="F26" s="365"/>
      <c r="G26" s="202">
        <v>228</v>
      </c>
    </row>
    <row r="27" spans="1:7" ht="15">
      <c r="A27" s="368" t="s">
        <v>670</v>
      </c>
      <c r="B27" s="366" t="s">
        <v>671</v>
      </c>
      <c r="C27" s="365">
        <v>370</v>
      </c>
      <c r="D27" s="365">
        <v>362</v>
      </c>
      <c r="E27" s="365"/>
      <c r="F27" s="365"/>
      <c r="G27" s="202">
        <v>454</v>
      </c>
    </row>
    <row r="28" spans="1:7" ht="15">
      <c r="A28" s="368" t="s">
        <v>672</v>
      </c>
      <c r="B28" s="366" t="s">
        <v>673</v>
      </c>
      <c r="C28" s="365"/>
      <c r="D28" s="365"/>
      <c r="E28" s="365"/>
      <c r="F28" s="365"/>
      <c r="G28" s="202"/>
    </row>
    <row r="29" spans="1:7" ht="15">
      <c r="A29" s="373" t="s">
        <v>436</v>
      </c>
      <c r="B29" s="370" t="s">
        <v>437</v>
      </c>
      <c r="C29" s="371">
        <f>SUM(C26:C28)</f>
        <v>880</v>
      </c>
      <c r="D29" s="371">
        <f>SUM(D26:D28)</f>
        <v>468</v>
      </c>
      <c r="E29" s="365"/>
      <c r="F29" s="365"/>
      <c r="G29" s="80">
        <f>SUM(G26:G28)</f>
        <v>682</v>
      </c>
    </row>
    <row r="30" spans="1:7" ht="15">
      <c r="A30" s="368" t="s">
        <v>674</v>
      </c>
      <c r="B30" s="366" t="s">
        <v>675</v>
      </c>
      <c r="C30" s="365">
        <v>50</v>
      </c>
      <c r="D30" s="365">
        <v>38</v>
      </c>
      <c r="E30" s="365"/>
      <c r="F30" s="365"/>
      <c r="G30" s="202">
        <v>39</v>
      </c>
    </row>
    <row r="31" spans="1:7" ht="15">
      <c r="A31" s="368" t="s">
        <v>676</v>
      </c>
      <c r="B31" s="366" t="s">
        <v>677</v>
      </c>
      <c r="C31" s="365">
        <v>150</v>
      </c>
      <c r="D31" s="365">
        <v>91</v>
      </c>
      <c r="E31" s="365"/>
      <c r="F31" s="365"/>
      <c r="G31" s="202">
        <v>93</v>
      </c>
    </row>
    <row r="32" spans="1:7" ht="15" customHeight="1">
      <c r="A32" s="373" t="s">
        <v>438</v>
      </c>
      <c r="B32" s="370" t="s">
        <v>439</v>
      </c>
      <c r="C32" s="371">
        <f>SUM(C30:C31)</f>
        <v>200</v>
      </c>
      <c r="D32" s="371">
        <f>SUM(D30:D31)</f>
        <v>129</v>
      </c>
      <c r="E32" s="365"/>
      <c r="F32" s="365"/>
      <c r="G32" s="80">
        <f>SUM(G30:G31)</f>
        <v>132</v>
      </c>
    </row>
    <row r="33" spans="1:7" ht="15">
      <c r="A33" s="368" t="s">
        <v>678</v>
      </c>
      <c r="B33" s="366" t="s">
        <v>679</v>
      </c>
      <c r="C33" s="365">
        <v>4360</v>
      </c>
      <c r="D33" s="365">
        <v>3603</v>
      </c>
      <c r="E33" s="365"/>
      <c r="F33" s="365"/>
      <c r="G33" s="202">
        <v>3374</v>
      </c>
    </row>
    <row r="34" spans="1:7" ht="15">
      <c r="A34" s="368" t="s">
        <v>680</v>
      </c>
      <c r="B34" s="366" t="s">
        <v>681</v>
      </c>
      <c r="C34" s="365">
        <v>13438</v>
      </c>
      <c r="D34" s="365">
        <v>14322</v>
      </c>
      <c r="E34" s="365"/>
      <c r="F34" s="365"/>
      <c r="G34" s="202">
        <v>13979</v>
      </c>
    </row>
    <row r="35" spans="1:7" ht="15">
      <c r="A35" s="368" t="s">
        <v>682</v>
      </c>
      <c r="B35" s="366" t="s">
        <v>683</v>
      </c>
      <c r="C35" s="365"/>
      <c r="D35" s="365"/>
      <c r="E35" s="365"/>
      <c r="F35" s="365"/>
      <c r="G35" s="202"/>
    </row>
    <row r="36" spans="1:7" ht="15">
      <c r="A36" s="368" t="s">
        <v>684</v>
      </c>
      <c r="B36" s="366" t="s">
        <v>685</v>
      </c>
      <c r="C36" s="365">
        <v>350</v>
      </c>
      <c r="D36" s="365">
        <v>983</v>
      </c>
      <c r="E36" s="365"/>
      <c r="F36" s="365"/>
      <c r="G36" s="202">
        <v>648</v>
      </c>
    </row>
    <row r="37" spans="1:7" ht="15">
      <c r="A37" s="377" t="s">
        <v>686</v>
      </c>
      <c r="B37" s="366" t="s">
        <v>687</v>
      </c>
      <c r="C37" s="365"/>
      <c r="D37" s="365"/>
      <c r="E37" s="365"/>
      <c r="F37" s="365"/>
      <c r="G37" s="202"/>
    </row>
    <row r="38" spans="1:7" ht="15">
      <c r="A38" s="372" t="s">
        <v>688</v>
      </c>
      <c r="B38" s="366" t="s">
        <v>689</v>
      </c>
      <c r="C38" s="365"/>
      <c r="D38" s="365">
        <v>11</v>
      </c>
      <c r="E38" s="365"/>
      <c r="F38" s="365"/>
      <c r="G38" s="202">
        <v>129</v>
      </c>
    </row>
    <row r="39" spans="1:7" ht="15">
      <c r="A39" s="368" t="s">
        <v>690</v>
      </c>
      <c r="B39" s="366" t="s">
        <v>691</v>
      </c>
      <c r="C39" s="365">
        <v>800</v>
      </c>
      <c r="D39" s="365">
        <v>570</v>
      </c>
      <c r="E39" s="365"/>
      <c r="F39" s="365"/>
      <c r="G39" s="202">
        <v>495</v>
      </c>
    </row>
    <row r="40" spans="1:7" ht="15">
      <c r="A40" s="373" t="s">
        <v>440</v>
      </c>
      <c r="B40" s="370" t="s">
        <v>441</v>
      </c>
      <c r="C40" s="371">
        <f>SUM(C33:C39)</f>
        <v>18948</v>
      </c>
      <c r="D40" s="371">
        <f>SUM(D33:D39)</f>
        <v>19489</v>
      </c>
      <c r="E40" s="365"/>
      <c r="F40" s="365"/>
      <c r="G40" s="80">
        <f>SUM(G33:G39)</f>
        <v>18625</v>
      </c>
    </row>
    <row r="41" spans="1:7" ht="15">
      <c r="A41" s="368" t="s">
        <v>692</v>
      </c>
      <c r="B41" s="366" t="s">
        <v>693</v>
      </c>
      <c r="C41" s="365">
        <v>40</v>
      </c>
      <c r="D41" s="365">
        <v>40</v>
      </c>
      <c r="E41" s="365"/>
      <c r="F41" s="365"/>
      <c r="G41" s="202">
        <v>7</v>
      </c>
    </row>
    <row r="42" spans="1:7" ht="15">
      <c r="A42" s="368" t="s">
        <v>694</v>
      </c>
      <c r="B42" s="366" t="s">
        <v>695</v>
      </c>
      <c r="C42" s="365"/>
      <c r="D42" s="365"/>
      <c r="E42" s="365"/>
      <c r="F42" s="365"/>
      <c r="G42" s="202"/>
    </row>
    <row r="43" spans="1:7" ht="15">
      <c r="A43" s="373" t="s">
        <v>442</v>
      </c>
      <c r="B43" s="370" t="s">
        <v>443</v>
      </c>
      <c r="C43" s="371">
        <f>SUM(C41:C42)</f>
        <v>40</v>
      </c>
      <c r="D43" s="371">
        <f>SUM(D41:D42)</f>
        <v>40</v>
      </c>
      <c r="E43" s="365"/>
      <c r="F43" s="365"/>
      <c r="G43" s="80">
        <f>SUM(G41:G42)</f>
        <v>7</v>
      </c>
    </row>
    <row r="44" spans="1:7" ht="15">
      <c r="A44" s="368" t="s">
        <v>696</v>
      </c>
      <c r="B44" s="366" t="s">
        <v>697</v>
      </c>
      <c r="C44" s="365">
        <v>4922</v>
      </c>
      <c r="D44" s="365">
        <v>4769</v>
      </c>
      <c r="E44" s="365"/>
      <c r="F44" s="365"/>
      <c r="G44" s="202">
        <v>4733</v>
      </c>
    </row>
    <row r="45" spans="1:7" ht="15">
      <c r="A45" s="368" t="s">
        <v>698</v>
      </c>
      <c r="B45" s="366" t="s">
        <v>699</v>
      </c>
      <c r="C45" s="365"/>
      <c r="D45" s="365">
        <v>113</v>
      </c>
      <c r="E45" s="365"/>
      <c r="F45" s="365"/>
      <c r="G45" s="202"/>
    </row>
    <row r="46" spans="1:7" ht="15">
      <c r="A46" s="368" t="s">
        <v>700</v>
      </c>
      <c r="B46" s="366" t="s">
        <v>701</v>
      </c>
      <c r="C46" s="365"/>
      <c r="D46" s="365"/>
      <c r="E46" s="365"/>
      <c r="F46" s="365"/>
      <c r="G46" s="202"/>
    </row>
    <row r="47" spans="1:7" ht="15">
      <c r="A47" s="368" t="s">
        <v>702</v>
      </c>
      <c r="B47" s="366" t="s">
        <v>703</v>
      </c>
      <c r="C47" s="365"/>
      <c r="D47" s="365"/>
      <c r="E47" s="365"/>
      <c r="F47" s="365"/>
      <c r="G47" s="202"/>
    </row>
    <row r="48" spans="1:7" ht="15">
      <c r="A48" s="368" t="s">
        <v>704</v>
      </c>
      <c r="B48" s="366" t="s">
        <v>705</v>
      </c>
      <c r="C48" s="365">
        <v>10</v>
      </c>
      <c r="D48" s="365"/>
      <c r="E48" s="365"/>
      <c r="F48" s="365"/>
      <c r="G48" s="202"/>
    </row>
    <row r="49" spans="1:7" ht="15">
      <c r="A49" s="373" t="s">
        <v>444</v>
      </c>
      <c r="B49" s="370" t="s">
        <v>445</v>
      </c>
      <c r="C49" s="371">
        <f>SUM(C44:C48)</f>
        <v>4932</v>
      </c>
      <c r="D49" s="371">
        <f>SUM(D44:D48)</f>
        <v>4882</v>
      </c>
      <c r="E49" s="365"/>
      <c r="F49" s="365"/>
      <c r="G49" s="80">
        <f>SUM(G44:G48)</f>
        <v>4733</v>
      </c>
    </row>
    <row r="50" spans="1:7" ht="15">
      <c r="A50" s="376" t="s">
        <v>107</v>
      </c>
      <c r="B50" s="375" t="s">
        <v>446</v>
      </c>
      <c r="C50" s="371">
        <v>25000</v>
      </c>
      <c r="D50" s="371">
        <v>25009</v>
      </c>
      <c r="E50" s="365"/>
      <c r="F50" s="365"/>
      <c r="G50" s="80">
        <f>SUM(G29,G32,G40,G43,G49)</f>
        <v>24179</v>
      </c>
    </row>
    <row r="51" spans="1:7" ht="15">
      <c r="A51" s="378" t="s">
        <v>447</v>
      </c>
      <c r="B51" s="366" t="s">
        <v>448</v>
      </c>
      <c r="C51" s="365"/>
      <c r="D51" s="365"/>
      <c r="E51" s="365"/>
      <c r="F51" s="365"/>
      <c r="G51" s="202"/>
    </row>
    <row r="52" spans="1:7" ht="15">
      <c r="A52" s="378" t="s">
        <v>340</v>
      </c>
      <c r="B52" s="366" t="s">
        <v>339</v>
      </c>
      <c r="C52" s="365"/>
      <c r="D52" s="365"/>
      <c r="E52" s="365"/>
      <c r="F52" s="365"/>
      <c r="G52" s="202"/>
    </row>
    <row r="53" spans="1:7" ht="15">
      <c r="A53" s="379" t="s">
        <v>449</v>
      </c>
      <c r="B53" s="366" t="s">
        <v>450</v>
      </c>
      <c r="C53" s="365"/>
      <c r="D53" s="365"/>
      <c r="E53" s="365"/>
      <c r="F53" s="365"/>
      <c r="G53" s="202"/>
    </row>
    <row r="54" spans="1:7" ht="15">
      <c r="A54" s="379" t="s">
        <v>451</v>
      </c>
      <c r="B54" s="366" t="s">
        <v>341</v>
      </c>
      <c r="C54" s="365"/>
      <c r="D54" s="365"/>
      <c r="E54" s="365"/>
      <c r="F54" s="365"/>
      <c r="G54" s="202"/>
    </row>
    <row r="55" spans="1:7" ht="15">
      <c r="A55" s="379" t="s">
        <v>452</v>
      </c>
      <c r="B55" s="366" t="s">
        <v>346</v>
      </c>
      <c r="C55" s="365"/>
      <c r="D55" s="365"/>
      <c r="E55" s="365"/>
      <c r="F55" s="365"/>
      <c r="G55" s="202"/>
    </row>
    <row r="56" spans="1:7" ht="15">
      <c r="A56" s="378" t="s">
        <v>453</v>
      </c>
      <c r="B56" s="366" t="s">
        <v>347</v>
      </c>
      <c r="C56" s="365"/>
      <c r="D56" s="365"/>
      <c r="E56" s="365"/>
      <c r="F56" s="365"/>
      <c r="G56" s="202"/>
    </row>
    <row r="57" spans="1:7" ht="15">
      <c r="A57" s="378" t="s">
        <v>454</v>
      </c>
      <c r="B57" s="366" t="s">
        <v>350</v>
      </c>
      <c r="C57" s="365"/>
      <c r="D57" s="365"/>
      <c r="E57" s="365"/>
      <c r="F57" s="365"/>
      <c r="G57" s="202"/>
    </row>
    <row r="58" spans="1:7" ht="15">
      <c r="A58" s="378" t="s">
        <v>455</v>
      </c>
      <c r="B58" s="366" t="s">
        <v>351</v>
      </c>
      <c r="C58" s="365"/>
      <c r="D58" s="365"/>
      <c r="E58" s="365"/>
      <c r="F58" s="365"/>
      <c r="G58" s="202"/>
    </row>
    <row r="59" spans="1:7" ht="15">
      <c r="A59" s="380" t="s">
        <v>106</v>
      </c>
      <c r="B59" s="375" t="s">
        <v>353</v>
      </c>
      <c r="C59" s="365"/>
      <c r="D59" s="365"/>
      <c r="E59" s="365"/>
      <c r="F59" s="365"/>
      <c r="G59" s="80">
        <f>SUM(G51:G58)</f>
        <v>0</v>
      </c>
    </row>
    <row r="60" spans="1:7" ht="15">
      <c r="A60" s="381" t="s">
        <v>456</v>
      </c>
      <c r="B60" s="366" t="s">
        <v>457</v>
      </c>
      <c r="C60" s="365"/>
      <c r="D60" s="365"/>
      <c r="E60" s="365"/>
      <c r="F60" s="365"/>
      <c r="G60" s="202"/>
    </row>
    <row r="61" spans="1:7" ht="15">
      <c r="A61" s="381" t="s">
        <v>458</v>
      </c>
      <c r="B61" s="366" t="s">
        <v>459</v>
      </c>
      <c r="C61" s="365"/>
      <c r="D61" s="365"/>
      <c r="E61" s="365"/>
      <c r="F61" s="365"/>
      <c r="G61" s="202"/>
    </row>
    <row r="62" spans="1:7" ht="15">
      <c r="A62" s="381" t="s">
        <v>460</v>
      </c>
      <c r="B62" s="366" t="s">
        <v>461</v>
      </c>
      <c r="C62" s="365"/>
      <c r="D62" s="365"/>
      <c r="E62" s="365"/>
      <c r="F62" s="365"/>
      <c r="G62" s="202"/>
    </row>
    <row r="63" spans="1:7" ht="15">
      <c r="A63" s="381" t="s">
        <v>210</v>
      </c>
      <c r="B63" s="366" t="s">
        <v>200</v>
      </c>
      <c r="C63" s="365"/>
      <c r="D63" s="365"/>
      <c r="E63" s="365"/>
      <c r="F63" s="365"/>
      <c r="G63" s="202"/>
    </row>
    <row r="64" spans="1:7" ht="15">
      <c r="A64" s="381" t="s">
        <v>462</v>
      </c>
      <c r="B64" s="366" t="s">
        <v>211</v>
      </c>
      <c r="C64" s="365"/>
      <c r="D64" s="365"/>
      <c r="E64" s="365"/>
      <c r="F64" s="365"/>
      <c r="G64" s="202"/>
    </row>
    <row r="65" spans="1:7" ht="15">
      <c r="A65" s="381" t="s">
        <v>214</v>
      </c>
      <c r="B65" s="366" t="s">
        <v>213</v>
      </c>
      <c r="C65" s="365"/>
      <c r="D65" s="365"/>
      <c r="E65" s="365"/>
      <c r="F65" s="365"/>
      <c r="G65" s="202"/>
    </row>
    <row r="66" spans="1:7" ht="15">
      <c r="A66" s="381" t="s">
        <v>463</v>
      </c>
      <c r="B66" s="366" t="s">
        <v>464</v>
      </c>
      <c r="C66" s="365"/>
      <c r="D66" s="365"/>
      <c r="E66" s="365"/>
      <c r="F66" s="365"/>
      <c r="G66" s="202"/>
    </row>
    <row r="67" spans="1:7" ht="15">
      <c r="A67" s="381" t="s">
        <v>465</v>
      </c>
      <c r="B67" s="366" t="s">
        <v>215</v>
      </c>
      <c r="C67" s="365"/>
      <c r="D67" s="365"/>
      <c r="E67" s="365"/>
      <c r="F67" s="365"/>
      <c r="G67" s="202"/>
    </row>
    <row r="68" spans="1:7" ht="15">
      <c r="A68" s="381" t="s">
        <v>466</v>
      </c>
      <c r="B68" s="366" t="s">
        <v>467</v>
      </c>
      <c r="C68" s="365"/>
      <c r="D68" s="365"/>
      <c r="E68" s="365"/>
      <c r="F68" s="365"/>
      <c r="G68" s="202"/>
    </row>
    <row r="69" spans="1:7" ht="15">
      <c r="A69" s="382" t="s">
        <v>468</v>
      </c>
      <c r="B69" s="366" t="s">
        <v>469</v>
      </c>
      <c r="C69" s="365"/>
      <c r="D69" s="365"/>
      <c r="E69" s="365"/>
      <c r="F69" s="365"/>
      <c r="G69" s="202"/>
    </row>
    <row r="70" spans="1:7" ht="15">
      <c r="A70" s="381" t="s">
        <v>894</v>
      </c>
      <c r="B70" s="366" t="s">
        <v>224</v>
      </c>
      <c r="C70" s="365"/>
      <c r="D70" s="365"/>
      <c r="E70" s="365"/>
      <c r="F70" s="365"/>
      <c r="G70" s="202"/>
    </row>
    <row r="71" spans="1:7" ht="15">
      <c r="A71" s="381" t="s">
        <v>470</v>
      </c>
      <c r="B71" s="366" t="s">
        <v>472</v>
      </c>
      <c r="C71" s="365"/>
      <c r="D71" s="365"/>
      <c r="E71" s="365"/>
      <c r="F71" s="365"/>
      <c r="G71" s="202"/>
    </row>
    <row r="72" spans="1:7" ht="15">
      <c r="A72" s="382" t="s">
        <v>865</v>
      </c>
      <c r="B72" s="366" t="s">
        <v>864</v>
      </c>
      <c r="C72" s="365"/>
      <c r="D72" s="365"/>
      <c r="E72" s="365"/>
      <c r="F72" s="365"/>
      <c r="G72" s="202"/>
    </row>
    <row r="73" spans="1:7" ht="15">
      <c r="A73" s="380" t="s">
        <v>474</v>
      </c>
      <c r="B73" s="375" t="s">
        <v>475</v>
      </c>
      <c r="C73" s="365"/>
      <c r="D73" s="371"/>
      <c r="E73" s="371"/>
      <c r="F73" s="371"/>
      <c r="G73" s="80">
        <f>SUM(G60:G72)</f>
        <v>0</v>
      </c>
    </row>
    <row r="74" spans="1:7" ht="15.75">
      <c r="A74" s="383" t="s">
        <v>476</v>
      </c>
      <c r="B74" s="375"/>
      <c r="C74" s="365">
        <v>111200</v>
      </c>
      <c r="D74" s="371">
        <v>105935</v>
      </c>
      <c r="E74" s="371"/>
      <c r="F74" s="371"/>
      <c r="G74" s="80">
        <f>SUM(G24,G25,G50,G59,G73)</f>
        <v>107911</v>
      </c>
    </row>
    <row r="75" spans="1:7" ht="15">
      <c r="A75" s="384" t="s">
        <v>280</v>
      </c>
      <c r="B75" s="366" t="s">
        <v>281</v>
      </c>
      <c r="C75" s="365"/>
      <c r="D75" s="365"/>
      <c r="E75" s="365"/>
      <c r="F75" s="365"/>
      <c r="G75" s="202"/>
    </row>
    <row r="76" spans="1:7" ht="15">
      <c r="A76" s="384" t="s">
        <v>477</v>
      </c>
      <c r="B76" s="366" t="s">
        <v>283</v>
      </c>
      <c r="C76" s="365"/>
      <c r="D76" s="365"/>
      <c r="E76" s="365"/>
      <c r="F76" s="365"/>
      <c r="G76" s="202"/>
    </row>
    <row r="77" spans="1:7" ht="15">
      <c r="A77" s="384" t="s">
        <v>284</v>
      </c>
      <c r="B77" s="366" t="s">
        <v>285</v>
      </c>
      <c r="C77" s="365"/>
      <c r="D77" s="365"/>
      <c r="E77" s="365"/>
      <c r="F77" s="365"/>
      <c r="G77" s="202"/>
    </row>
    <row r="78" spans="1:7" ht="15">
      <c r="A78" s="384" t="s">
        <v>286</v>
      </c>
      <c r="B78" s="366" t="s">
        <v>287</v>
      </c>
      <c r="C78" s="365"/>
      <c r="D78" s="365">
        <v>22</v>
      </c>
      <c r="E78" s="365"/>
      <c r="F78" s="365"/>
      <c r="G78" s="202">
        <v>108</v>
      </c>
    </row>
    <row r="79" spans="1:7" ht="15">
      <c r="A79" s="372" t="s">
        <v>288</v>
      </c>
      <c r="B79" s="366" t="s">
        <v>289</v>
      </c>
      <c r="C79" s="365"/>
      <c r="D79" s="365"/>
      <c r="E79" s="365"/>
      <c r="F79" s="365"/>
      <c r="G79" s="202"/>
    </row>
    <row r="80" spans="1:7" ht="15">
      <c r="A80" s="372" t="s">
        <v>290</v>
      </c>
      <c r="B80" s="366" t="s">
        <v>291</v>
      </c>
      <c r="C80" s="365"/>
      <c r="D80" s="365"/>
      <c r="E80" s="365"/>
      <c r="F80" s="365"/>
      <c r="G80" s="202"/>
    </row>
    <row r="81" spans="1:7" ht="15">
      <c r="A81" s="372" t="s">
        <v>292</v>
      </c>
      <c r="B81" s="366" t="s">
        <v>293</v>
      </c>
      <c r="C81" s="365"/>
      <c r="D81" s="365">
        <v>6</v>
      </c>
      <c r="E81" s="365"/>
      <c r="F81" s="365"/>
      <c r="G81" s="202">
        <v>29</v>
      </c>
    </row>
    <row r="82" spans="1:7" ht="15">
      <c r="A82" s="385" t="s">
        <v>294</v>
      </c>
      <c r="B82" s="375" t="s">
        <v>295</v>
      </c>
      <c r="C82" s="365"/>
      <c r="D82" s="371">
        <f>SUM(D75:D81)</f>
        <v>28</v>
      </c>
      <c r="E82" s="365"/>
      <c r="F82" s="365"/>
      <c r="G82" s="80">
        <f>SUM(G75:G81)</f>
        <v>137</v>
      </c>
    </row>
    <row r="83" spans="1:7" ht="15">
      <c r="A83" s="378" t="s">
        <v>5</v>
      </c>
      <c r="B83" s="366" t="s">
        <v>296</v>
      </c>
      <c r="C83" s="365"/>
      <c r="D83" s="365"/>
      <c r="E83" s="365"/>
      <c r="F83" s="365"/>
      <c r="G83" s="202"/>
    </row>
    <row r="84" spans="1:7" ht="15">
      <c r="A84" s="378" t="s">
        <v>297</v>
      </c>
      <c r="B84" s="366" t="s">
        <v>298</v>
      </c>
      <c r="C84" s="365"/>
      <c r="D84" s="365"/>
      <c r="E84" s="365"/>
      <c r="F84" s="365"/>
      <c r="G84" s="202"/>
    </row>
    <row r="85" spans="1:7" ht="15">
      <c r="A85" s="378" t="s">
        <v>299</v>
      </c>
      <c r="B85" s="366" t="s">
        <v>300</v>
      </c>
      <c r="C85" s="365"/>
      <c r="D85" s="365"/>
      <c r="E85" s="365"/>
      <c r="F85" s="365"/>
      <c r="G85" s="202"/>
    </row>
    <row r="86" spans="1:7" ht="15">
      <c r="A86" s="378" t="s">
        <v>301</v>
      </c>
      <c r="B86" s="366" t="s">
        <v>302</v>
      </c>
      <c r="C86" s="365"/>
      <c r="D86" s="365"/>
      <c r="E86" s="365"/>
      <c r="F86" s="365"/>
      <c r="G86" s="202"/>
    </row>
    <row r="87" spans="1:7" ht="15">
      <c r="A87" s="380" t="s">
        <v>303</v>
      </c>
      <c r="B87" s="375" t="s">
        <v>304</v>
      </c>
      <c r="C87" s="365"/>
      <c r="D87" s="365"/>
      <c r="E87" s="365"/>
      <c r="F87" s="365"/>
      <c r="G87" s="80">
        <f>SUM(G83:G86)</f>
        <v>0</v>
      </c>
    </row>
    <row r="88" spans="1:7" ht="15">
      <c r="A88" s="378" t="s">
        <v>478</v>
      </c>
      <c r="B88" s="366" t="s">
        <v>479</v>
      </c>
      <c r="C88" s="365"/>
      <c r="D88" s="365"/>
      <c r="E88" s="365"/>
      <c r="F88" s="365"/>
      <c r="G88" s="202"/>
    </row>
    <row r="89" spans="1:7" ht="15">
      <c r="A89" s="378" t="s">
        <v>105</v>
      </c>
      <c r="B89" s="366" t="s">
        <v>227</v>
      </c>
      <c r="C89" s="365"/>
      <c r="D89" s="365"/>
      <c r="E89" s="365"/>
      <c r="F89" s="365"/>
      <c r="G89" s="202"/>
    </row>
    <row r="90" spans="1:7" ht="15">
      <c r="A90" s="378" t="s">
        <v>480</v>
      </c>
      <c r="B90" s="366" t="s">
        <v>229</v>
      </c>
      <c r="C90" s="365"/>
      <c r="D90" s="365"/>
      <c r="E90" s="365"/>
      <c r="F90" s="365"/>
      <c r="G90" s="202"/>
    </row>
    <row r="91" spans="1:7" ht="15">
      <c r="A91" s="378" t="s">
        <v>481</v>
      </c>
      <c r="B91" s="366" t="s">
        <v>230</v>
      </c>
      <c r="C91" s="365"/>
      <c r="D91" s="365"/>
      <c r="E91" s="365"/>
      <c r="F91" s="365"/>
      <c r="G91" s="202"/>
    </row>
    <row r="92" spans="1:7" ht="15">
      <c r="A92" s="378" t="s">
        <v>482</v>
      </c>
      <c r="B92" s="366" t="s">
        <v>483</v>
      </c>
      <c r="C92" s="365"/>
      <c r="D92" s="365"/>
      <c r="E92" s="365"/>
      <c r="F92" s="365"/>
      <c r="G92" s="202"/>
    </row>
    <row r="93" spans="1:7" ht="15">
      <c r="A93" s="378" t="s">
        <v>484</v>
      </c>
      <c r="B93" s="366" t="s">
        <v>232</v>
      </c>
      <c r="C93" s="365"/>
      <c r="D93" s="365"/>
      <c r="E93" s="365"/>
      <c r="F93" s="365"/>
      <c r="G93" s="202"/>
    </row>
    <row r="94" spans="1:7" ht="15">
      <c r="A94" s="378" t="s">
        <v>485</v>
      </c>
      <c r="B94" s="366" t="s">
        <v>486</v>
      </c>
      <c r="C94" s="365"/>
      <c r="D94" s="365"/>
      <c r="E94" s="365"/>
      <c r="F94" s="365"/>
      <c r="G94" s="202"/>
    </row>
    <row r="95" spans="1:7" ht="15">
      <c r="A95" s="378" t="s">
        <v>235</v>
      </c>
      <c r="B95" s="366" t="s">
        <v>234</v>
      </c>
      <c r="C95" s="365"/>
      <c r="D95" s="365"/>
      <c r="E95" s="365"/>
      <c r="F95" s="365"/>
      <c r="G95" s="202"/>
    </row>
    <row r="96" spans="1:7" ht="15">
      <c r="A96" s="380" t="s">
        <v>487</v>
      </c>
      <c r="B96" s="375" t="s">
        <v>488</v>
      </c>
      <c r="C96" s="365"/>
      <c r="D96" s="365"/>
      <c r="E96" s="365"/>
      <c r="F96" s="365"/>
      <c r="G96" s="80">
        <f>SUM(G88:G95)</f>
        <v>0</v>
      </c>
    </row>
    <row r="97" spans="1:7" ht="15.75">
      <c r="A97" s="383" t="s">
        <v>489</v>
      </c>
      <c r="B97" s="375"/>
      <c r="C97" s="365"/>
      <c r="D97" s="371">
        <v>28</v>
      </c>
      <c r="E97" s="371"/>
      <c r="F97" s="371"/>
      <c r="G97" s="80">
        <f>SUM(G96,G87,G82)</f>
        <v>137</v>
      </c>
    </row>
    <row r="98" spans="1:7" ht="15.75">
      <c r="A98" s="386" t="s">
        <v>490</v>
      </c>
      <c r="B98" s="387" t="s">
        <v>491</v>
      </c>
      <c r="C98" s="371">
        <f>SUM(C74:C97)</f>
        <v>111200</v>
      </c>
      <c r="D98" s="371">
        <v>105963</v>
      </c>
      <c r="E98" s="365"/>
      <c r="F98" s="365"/>
      <c r="G98" s="80">
        <f>SUM(G74,G97)</f>
        <v>108048</v>
      </c>
    </row>
    <row r="99" spans="1:26" ht="15">
      <c r="A99" s="378" t="s">
        <v>706</v>
      </c>
      <c r="B99" s="368" t="s">
        <v>707</v>
      </c>
      <c r="C99" s="378"/>
      <c r="D99" s="378"/>
      <c r="E99" s="378"/>
      <c r="F99" s="378"/>
      <c r="G99" s="202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9"/>
      <c r="Z99" s="389"/>
    </row>
    <row r="100" spans="1:26" ht="15">
      <c r="A100" s="378" t="s">
        <v>708</v>
      </c>
      <c r="B100" s="368" t="s">
        <v>709</v>
      </c>
      <c r="C100" s="378"/>
      <c r="D100" s="378"/>
      <c r="E100" s="378"/>
      <c r="F100" s="378"/>
      <c r="G100" s="202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9"/>
      <c r="Z100" s="389"/>
    </row>
    <row r="101" spans="1:26" ht="15">
      <c r="A101" s="378" t="s">
        <v>710</v>
      </c>
      <c r="B101" s="368" t="s">
        <v>711</v>
      </c>
      <c r="C101" s="378"/>
      <c r="D101" s="378"/>
      <c r="E101" s="378"/>
      <c r="F101" s="378"/>
      <c r="G101" s="202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9"/>
      <c r="Z101" s="389"/>
    </row>
    <row r="102" spans="1:26" ht="15">
      <c r="A102" s="390" t="s">
        <v>492</v>
      </c>
      <c r="B102" s="373" t="s">
        <v>493</v>
      </c>
      <c r="C102" s="390"/>
      <c r="D102" s="390"/>
      <c r="E102" s="390"/>
      <c r="F102" s="390"/>
      <c r="G102" s="80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89"/>
      <c r="Z102" s="389"/>
    </row>
    <row r="103" spans="1:26" ht="15">
      <c r="A103" s="392" t="s">
        <v>712</v>
      </c>
      <c r="B103" s="368" t="s">
        <v>713</v>
      </c>
      <c r="C103" s="392"/>
      <c r="D103" s="392"/>
      <c r="E103" s="392"/>
      <c r="F103" s="392"/>
      <c r="G103" s="202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89"/>
      <c r="Z103" s="389"/>
    </row>
    <row r="104" spans="1:26" ht="15">
      <c r="A104" s="392" t="s">
        <v>714</v>
      </c>
      <c r="B104" s="368" t="s">
        <v>715</v>
      </c>
      <c r="C104" s="392"/>
      <c r="D104" s="392"/>
      <c r="E104" s="392"/>
      <c r="F104" s="392"/>
      <c r="G104" s="202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89"/>
      <c r="Z104" s="389"/>
    </row>
    <row r="105" spans="1:26" ht="15">
      <c r="A105" s="378" t="s">
        <v>716</v>
      </c>
      <c r="B105" s="368" t="s">
        <v>717</v>
      </c>
      <c r="C105" s="378"/>
      <c r="D105" s="378"/>
      <c r="E105" s="378"/>
      <c r="F105" s="378"/>
      <c r="G105" s="202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9"/>
      <c r="Z105" s="389"/>
    </row>
    <row r="106" spans="1:26" ht="15">
      <c r="A106" s="378" t="s">
        <v>718</v>
      </c>
      <c r="B106" s="368" t="s">
        <v>719</v>
      </c>
      <c r="C106" s="378"/>
      <c r="D106" s="378"/>
      <c r="E106" s="378"/>
      <c r="F106" s="378"/>
      <c r="G106" s="202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9"/>
      <c r="Z106" s="389"/>
    </row>
    <row r="107" spans="1:26" ht="15">
      <c r="A107" s="394" t="s">
        <v>494</v>
      </c>
      <c r="B107" s="373" t="s">
        <v>495</v>
      </c>
      <c r="C107" s="394"/>
      <c r="D107" s="394"/>
      <c r="E107" s="394"/>
      <c r="F107" s="394"/>
      <c r="G107" s="202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89"/>
      <c r="Z107" s="389"/>
    </row>
    <row r="108" spans="1:26" ht="15">
      <c r="A108" s="392" t="s">
        <v>496</v>
      </c>
      <c r="B108" s="368" t="s">
        <v>497</v>
      </c>
      <c r="C108" s="392"/>
      <c r="D108" s="392"/>
      <c r="E108" s="392"/>
      <c r="F108" s="392"/>
      <c r="G108" s="202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89"/>
      <c r="Z108" s="389"/>
    </row>
    <row r="109" spans="1:26" ht="15">
      <c r="A109" s="392" t="s">
        <v>498</v>
      </c>
      <c r="B109" s="368" t="s">
        <v>499</v>
      </c>
      <c r="C109" s="392"/>
      <c r="D109" s="392"/>
      <c r="E109" s="392"/>
      <c r="F109" s="392"/>
      <c r="G109" s="202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89"/>
      <c r="Z109" s="389"/>
    </row>
    <row r="110" spans="1:26" ht="15">
      <c r="A110" s="394" t="s">
        <v>500</v>
      </c>
      <c r="B110" s="373" t="s">
        <v>501</v>
      </c>
      <c r="C110" s="392"/>
      <c r="D110" s="392"/>
      <c r="E110" s="392"/>
      <c r="F110" s="392"/>
      <c r="G110" s="202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89"/>
      <c r="Z110" s="389"/>
    </row>
    <row r="111" spans="1:26" ht="15">
      <c r="A111" s="392" t="s">
        <v>502</v>
      </c>
      <c r="B111" s="368" t="s">
        <v>503</v>
      </c>
      <c r="C111" s="392"/>
      <c r="D111" s="392"/>
      <c r="E111" s="392"/>
      <c r="F111" s="392"/>
      <c r="G111" s="202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89"/>
      <c r="Z111" s="389"/>
    </row>
    <row r="112" spans="1:26" ht="15">
      <c r="A112" s="392" t="s">
        <v>504</v>
      </c>
      <c r="B112" s="368" t="s">
        <v>505</v>
      </c>
      <c r="C112" s="392"/>
      <c r="D112" s="392"/>
      <c r="E112" s="392"/>
      <c r="F112" s="392"/>
      <c r="G112" s="202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89"/>
      <c r="Z112" s="389"/>
    </row>
    <row r="113" spans="1:26" ht="15">
      <c r="A113" s="392" t="s">
        <v>506</v>
      </c>
      <c r="B113" s="368" t="s">
        <v>507</v>
      </c>
      <c r="C113" s="392"/>
      <c r="D113" s="392"/>
      <c r="E113" s="392"/>
      <c r="F113" s="392"/>
      <c r="G113" s="202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89"/>
      <c r="Z113" s="389"/>
    </row>
    <row r="114" spans="1:26" ht="15">
      <c r="A114" s="396" t="s">
        <v>508</v>
      </c>
      <c r="B114" s="376" t="s">
        <v>509</v>
      </c>
      <c r="C114" s="394"/>
      <c r="D114" s="394"/>
      <c r="E114" s="394"/>
      <c r="F114" s="394"/>
      <c r="G114" s="202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89"/>
      <c r="Z114" s="389"/>
    </row>
    <row r="115" spans="1:26" ht="15">
      <c r="A115" s="392" t="s">
        <v>510</v>
      </c>
      <c r="B115" s="368" t="s">
        <v>511</v>
      </c>
      <c r="C115" s="392"/>
      <c r="D115" s="392"/>
      <c r="E115" s="392"/>
      <c r="F115" s="392"/>
      <c r="G115" s="202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89"/>
      <c r="Z115" s="389"/>
    </row>
    <row r="116" spans="1:26" ht="15">
      <c r="A116" s="378" t="s">
        <v>512</v>
      </c>
      <c r="B116" s="368" t="s">
        <v>513</v>
      </c>
      <c r="C116" s="378"/>
      <c r="D116" s="378"/>
      <c r="E116" s="378"/>
      <c r="F116" s="378"/>
      <c r="G116" s="202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9"/>
      <c r="Z116" s="389"/>
    </row>
    <row r="117" spans="1:26" ht="15">
      <c r="A117" s="392" t="s">
        <v>514</v>
      </c>
      <c r="B117" s="368" t="s">
        <v>515</v>
      </c>
      <c r="C117" s="392"/>
      <c r="D117" s="392"/>
      <c r="E117" s="392"/>
      <c r="F117" s="392"/>
      <c r="G117" s="202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89"/>
      <c r="Z117" s="389"/>
    </row>
    <row r="118" spans="1:26" ht="15">
      <c r="A118" s="392" t="s">
        <v>516</v>
      </c>
      <c r="B118" s="368" t="s">
        <v>517</v>
      </c>
      <c r="C118" s="392"/>
      <c r="D118" s="392"/>
      <c r="E118" s="392"/>
      <c r="F118" s="392"/>
      <c r="G118" s="202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89"/>
      <c r="Z118" s="389"/>
    </row>
    <row r="119" spans="1:26" ht="15">
      <c r="A119" s="396" t="s">
        <v>518</v>
      </c>
      <c r="B119" s="376" t="s">
        <v>519</v>
      </c>
      <c r="C119" s="394"/>
      <c r="D119" s="394"/>
      <c r="E119" s="394"/>
      <c r="F119" s="394"/>
      <c r="G119" s="202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89"/>
      <c r="Z119" s="389"/>
    </row>
    <row r="120" spans="1:26" ht="15">
      <c r="A120" s="378" t="s">
        <v>520</v>
      </c>
      <c r="B120" s="368" t="s">
        <v>521</v>
      </c>
      <c r="C120" s="378"/>
      <c r="D120" s="378"/>
      <c r="E120" s="378"/>
      <c r="F120" s="378"/>
      <c r="G120" s="202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9"/>
      <c r="Z120" s="389"/>
    </row>
    <row r="121" spans="1:26" ht="15.75">
      <c r="A121" s="397" t="s">
        <v>522</v>
      </c>
      <c r="B121" s="398" t="s">
        <v>523</v>
      </c>
      <c r="C121" s="394"/>
      <c r="D121" s="394"/>
      <c r="E121" s="394"/>
      <c r="F121" s="394"/>
      <c r="G121" s="202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89"/>
      <c r="Z121" s="389"/>
    </row>
    <row r="122" spans="1:26" ht="15.75">
      <c r="A122" s="399" t="s">
        <v>524</v>
      </c>
      <c r="B122" s="400"/>
      <c r="C122" s="371">
        <f>SUM(C98:C121)</f>
        <v>111200</v>
      </c>
      <c r="D122" s="371">
        <f>SUM(D98:D121)</f>
        <v>105963</v>
      </c>
      <c r="E122" s="365"/>
      <c r="F122" s="365"/>
      <c r="G122" s="80">
        <f>SUM(G98,G121)</f>
        <v>108048</v>
      </c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2:26" ht="15"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2:26" ht="15"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2:26" ht="15"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2:26" ht="15"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2:26" ht="15"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2:26" ht="15"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2:26" ht="15"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2:26" ht="15"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2:26" ht="15"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2:26" ht="15"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2:26" ht="15"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2:26" ht="15"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2:26" ht="15"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  <row r="136" spans="2:26" ht="15"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</row>
    <row r="137" spans="2:26" ht="15"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</row>
    <row r="138" spans="2:26" ht="15"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</row>
    <row r="139" spans="2:26" ht="15"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</row>
    <row r="140" spans="2:26" ht="15"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</row>
    <row r="141" spans="2:26" ht="15"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</row>
    <row r="142" spans="2:26" ht="15"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</row>
    <row r="143" spans="2:26" ht="15"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</row>
    <row r="144" spans="2:26" ht="15"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</row>
    <row r="145" spans="2:26" ht="15"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</row>
    <row r="146" spans="2:26" ht="15"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</row>
    <row r="147" spans="2:26" ht="15"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</row>
    <row r="148" spans="2:26" ht="15"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</row>
    <row r="149" spans="2:26" ht="15"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</row>
    <row r="150" spans="2:26" ht="15"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</row>
    <row r="151" spans="2:26" ht="15"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</row>
    <row r="152" spans="2:26" ht="15"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</row>
    <row r="153" spans="2:26" ht="15"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</row>
    <row r="154" spans="2:26" ht="15"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</row>
    <row r="155" spans="2:26" ht="15"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</row>
    <row r="156" spans="2:26" ht="15"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</row>
    <row r="157" spans="2:26" ht="15"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</row>
    <row r="158" spans="2:26" ht="15"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</row>
    <row r="159" spans="2:26" ht="15"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</row>
    <row r="160" spans="2:26" ht="15"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</row>
    <row r="161" spans="2:26" ht="15"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</row>
    <row r="162" spans="2:26" ht="15"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</row>
    <row r="163" spans="2:26" ht="15"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</row>
    <row r="164" spans="2:26" ht="15"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</row>
    <row r="165" spans="2:26" ht="15">
      <c r="B165" s="389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</row>
    <row r="166" spans="2:26" ht="15"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</row>
    <row r="167" spans="2:26" ht="15"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</row>
    <row r="168" spans="2:26" ht="15"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</row>
    <row r="169" spans="2:26" ht="15">
      <c r="B169" s="389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</row>
    <row r="170" spans="2:26" ht="15">
      <c r="B170" s="389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</row>
    <row r="171" spans="2:26" ht="15">
      <c r="B171" s="389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91">
      <selection activeCell="A1" sqref="A1:H122"/>
    </sheetView>
  </sheetViews>
  <sheetFormatPr defaultColWidth="9.140625" defaultRowHeight="15"/>
  <cols>
    <col min="1" max="1" width="105.140625" style="358" customWidth="1"/>
    <col min="2" max="2" width="9.140625" style="358" customWidth="1"/>
    <col min="3" max="4" width="17.140625" style="358" customWidth="1"/>
    <col min="5" max="5" width="17.28125" style="358" customWidth="1"/>
    <col min="6" max="6" width="17.8515625" style="358" customWidth="1"/>
    <col min="7" max="7" width="15.7109375" style="358" customWidth="1"/>
    <col min="8" max="16384" width="9.140625" style="358" customWidth="1"/>
  </cols>
  <sheetData>
    <row r="1" spans="1:8" ht="20.25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7" ht="19.5" customHeight="1">
      <c r="A2" s="612" t="s">
        <v>119</v>
      </c>
      <c r="B2" s="613"/>
      <c r="C2" s="613"/>
      <c r="D2" s="613"/>
      <c r="E2" s="613"/>
      <c r="F2" s="613"/>
      <c r="G2" s="614"/>
    </row>
    <row r="3" ht="18">
      <c r="A3" s="359"/>
    </row>
    <row r="4" spans="1:6" ht="15">
      <c r="A4" s="360" t="s">
        <v>794</v>
      </c>
      <c r="F4" s="198" t="s">
        <v>721</v>
      </c>
    </row>
    <row r="5" spans="1:7" ht="45">
      <c r="A5" s="361" t="s">
        <v>137</v>
      </c>
      <c r="B5" s="362" t="s">
        <v>138</v>
      </c>
      <c r="C5" s="330" t="s">
        <v>633</v>
      </c>
      <c r="D5" s="330" t="s">
        <v>634</v>
      </c>
      <c r="E5" s="330" t="s">
        <v>720</v>
      </c>
      <c r="F5" s="330" t="s">
        <v>635</v>
      </c>
      <c r="G5" s="331" t="s">
        <v>792</v>
      </c>
    </row>
    <row r="6" spans="1:7" ht="15">
      <c r="A6" s="363" t="s">
        <v>636</v>
      </c>
      <c r="B6" s="364" t="s">
        <v>637</v>
      </c>
      <c r="C6" s="365">
        <v>10290</v>
      </c>
      <c r="D6" s="365">
        <v>10011</v>
      </c>
      <c r="E6" s="365"/>
      <c r="F6" s="365"/>
      <c r="G6" s="202">
        <v>10381</v>
      </c>
    </row>
    <row r="7" spans="1:7" ht="15">
      <c r="A7" s="363" t="s">
        <v>638</v>
      </c>
      <c r="B7" s="366" t="s">
        <v>639</v>
      </c>
      <c r="C7" s="365">
        <v>444</v>
      </c>
      <c r="D7" s="365"/>
      <c r="E7" s="365"/>
      <c r="F7" s="365"/>
      <c r="G7" s="202">
        <v>444</v>
      </c>
    </row>
    <row r="8" spans="1:7" ht="15">
      <c r="A8" s="363" t="s">
        <v>640</v>
      </c>
      <c r="B8" s="366" t="s">
        <v>641</v>
      </c>
      <c r="C8" s="365"/>
      <c r="D8" s="365"/>
      <c r="E8" s="365"/>
      <c r="F8" s="365"/>
      <c r="G8" s="202"/>
    </row>
    <row r="9" spans="1:7" ht="15">
      <c r="A9" s="367" t="s">
        <v>642</v>
      </c>
      <c r="B9" s="366" t="s">
        <v>643</v>
      </c>
      <c r="C9" s="365"/>
      <c r="D9" s="365"/>
      <c r="E9" s="365"/>
      <c r="F9" s="365"/>
      <c r="G9" s="202"/>
    </row>
    <row r="10" spans="1:7" ht="15">
      <c r="A10" s="367" t="s">
        <v>644</v>
      </c>
      <c r="B10" s="366" t="s">
        <v>645</v>
      </c>
      <c r="C10" s="365"/>
      <c r="D10" s="365"/>
      <c r="E10" s="365"/>
      <c r="F10" s="365"/>
      <c r="G10" s="202"/>
    </row>
    <row r="11" spans="1:7" ht="15">
      <c r="A11" s="367" t="s">
        <v>646</v>
      </c>
      <c r="B11" s="366" t="s">
        <v>647</v>
      </c>
      <c r="C11" s="365">
        <v>445</v>
      </c>
      <c r="D11" s="365">
        <v>777</v>
      </c>
      <c r="E11" s="365"/>
      <c r="F11" s="365"/>
      <c r="G11" s="202">
        <v>445</v>
      </c>
    </row>
    <row r="12" spans="1:7" ht="15">
      <c r="A12" s="367" t="s">
        <v>648</v>
      </c>
      <c r="B12" s="366" t="s">
        <v>649</v>
      </c>
      <c r="C12" s="365">
        <v>480</v>
      </c>
      <c r="D12" s="365">
        <v>440</v>
      </c>
      <c r="E12" s="365"/>
      <c r="F12" s="365"/>
      <c r="G12" s="202">
        <v>480</v>
      </c>
    </row>
    <row r="13" spans="1:7" ht="15">
      <c r="A13" s="367" t="s">
        <v>650</v>
      </c>
      <c r="B13" s="366" t="s">
        <v>651</v>
      </c>
      <c r="C13" s="365"/>
      <c r="D13" s="365"/>
      <c r="E13" s="365"/>
      <c r="F13" s="365"/>
      <c r="G13" s="202"/>
    </row>
    <row r="14" spans="1:7" ht="15">
      <c r="A14" s="368" t="s">
        <v>652</v>
      </c>
      <c r="B14" s="366" t="s">
        <v>653</v>
      </c>
      <c r="C14" s="365">
        <v>100</v>
      </c>
      <c r="D14" s="365">
        <v>48</v>
      </c>
      <c r="E14" s="365"/>
      <c r="F14" s="365"/>
      <c r="G14" s="202">
        <v>145</v>
      </c>
    </row>
    <row r="15" spans="1:7" ht="15">
      <c r="A15" s="368" t="s">
        <v>654</v>
      </c>
      <c r="B15" s="366" t="s">
        <v>655</v>
      </c>
      <c r="C15" s="365"/>
      <c r="D15" s="365"/>
      <c r="E15" s="365"/>
      <c r="F15" s="365"/>
      <c r="G15" s="202"/>
    </row>
    <row r="16" spans="1:7" ht="15">
      <c r="A16" s="368" t="s">
        <v>656</v>
      </c>
      <c r="B16" s="366" t="s">
        <v>657</v>
      </c>
      <c r="C16" s="365"/>
      <c r="D16" s="365"/>
      <c r="E16" s="365"/>
      <c r="F16" s="365"/>
      <c r="G16" s="202"/>
    </row>
    <row r="17" spans="1:7" ht="15">
      <c r="A17" s="368" t="s">
        <v>658</v>
      </c>
      <c r="B17" s="366" t="s">
        <v>659</v>
      </c>
      <c r="C17" s="365"/>
      <c r="D17" s="365"/>
      <c r="E17" s="365"/>
      <c r="F17" s="365"/>
      <c r="G17" s="202"/>
    </row>
    <row r="18" spans="1:7" ht="15">
      <c r="A18" s="368" t="s">
        <v>660</v>
      </c>
      <c r="B18" s="366" t="s">
        <v>661</v>
      </c>
      <c r="C18" s="365">
        <v>241</v>
      </c>
      <c r="D18" s="365">
        <v>201</v>
      </c>
      <c r="E18" s="365"/>
      <c r="F18" s="365"/>
      <c r="G18" s="202">
        <v>166</v>
      </c>
    </row>
    <row r="19" spans="1:7" ht="15">
      <c r="A19" s="369" t="s">
        <v>428</v>
      </c>
      <c r="B19" s="370" t="s">
        <v>429</v>
      </c>
      <c r="C19" s="371">
        <f>SUM(C6:C18)</f>
        <v>12000</v>
      </c>
      <c r="D19" s="371">
        <f>SUM(D6:D18)</f>
        <v>11477</v>
      </c>
      <c r="E19" s="365"/>
      <c r="F19" s="365"/>
      <c r="G19" s="80">
        <f>SUM(G6:G18)</f>
        <v>12061</v>
      </c>
    </row>
    <row r="20" spans="1:7" ht="15">
      <c r="A20" s="368" t="s">
        <v>662</v>
      </c>
      <c r="B20" s="366" t="s">
        <v>663</v>
      </c>
      <c r="C20" s="365"/>
      <c r="D20" s="365"/>
      <c r="E20" s="365"/>
      <c r="F20" s="365"/>
      <c r="G20" s="202"/>
    </row>
    <row r="21" spans="1:7" ht="15">
      <c r="A21" s="368" t="s">
        <v>664</v>
      </c>
      <c r="B21" s="366" t="s">
        <v>665</v>
      </c>
      <c r="C21" s="365"/>
      <c r="D21" s="365"/>
      <c r="E21" s="365"/>
      <c r="F21" s="365"/>
      <c r="G21" s="202">
        <v>35</v>
      </c>
    </row>
    <row r="22" spans="1:7" ht="15">
      <c r="A22" s="372" t="s">
        <v>666</v>
      </c>
      <c r="B22" s="366" t="s">
        <v>667</v>
      </c>
      <c r="C22" s="365"/>
      <c r="D22" s="365">
        <v>213</v>
      </c>
      <c r="E22" s="365"/>
      <c r="F22" s="365"/>
      <c r="G22" s="202">
        <v>113</v>
      </c>
    </row>
    <row r="23" spans="1:7" ht="15">
      <c r="A23" s="373" t="s">
        <v>430</v>
      </c>
      <c r="B23" s="370" t="s">
        <v>431</v>
      </c>
      <c r="C23" s="371"/>
      <c r="D23" s="371">
        <f>SUM(D20:D22)</f>
        <v>213</v>
      </c>
      <c r="E23" s="365"/>
      <c r="F23" s="365"/>
      <c r="G23" s="80">
        <f>SUM(G20:G22)</f>
        <v>148</v>
      </c>
    </row>
    <row r="24" spans="1:7" ht="15">
      <c r="A24" s="374" t="s">
        <v>432</v>
      </c>
      <c r="B24" s="375" t="s">
        <v>433</v>
      </c>
      <c r="C24" s="371">
        <f>SUM(C19:C23)</f>
        <v>12000</v>
      </c>
      <c r="D24" s="371">
        <v>11690</v>
      </c>
      <c r="E24" s="365"/>
      <c r="F24" s="365"/>
      <c r="G24" s="80">
        <f>SUM(G23,G19)</f>
        <v>12209</v>
      </c>
    </row>
    <row r="25" spans="1:7" ht="15">
      <c r="A25" s="376" t="s">
        <v>434</v>
      </c>
      <c r="B25" s="375" t="s">
        <v>435</v>
      </c>
      <c r="C25" s="371">
        <v>3300</v>
      </c>
      <c r="D25" s="371">
        <v>3150</v>
      </c>
      <c r="E25" s="365"/>
      <c r="F25" s="365"/>
      <c r="G25" s="80">
        <v>3311</v>
      </c>
    </row>
    <row r="26" spans="1:7" ht="15">
      <c r="A26" s="368" t="s">
        <v>668</v>
      </c>
      <c r="B26" s="366" t="s">
        <v>669</v>
      </c>
      <c r="C26" s="365">
        <v>2100</v>
      </c>
      <c r="D26" s="365">
        <v>1977</v>
      </c>
      <c r="E26" s="365"/>
      <c r="F26" s="365"/>
      <c r="G26" s="202">
        <v>917</v>
      </c>
    </row>
    <row r="27" spans="1:7" ht="15">
      <c r="A27" s="368" t="s">
        <v>670</v>
      </c>
      <c r="B27" s="366" t="s">
        <v>671</v>
      </c>
      <c r="C27" s="365">
        <v>900</v>
      </c>
      <c r="D27" s="365">
        <v>1197</v>
      </c>
      <c r="E27" s="365"/>
      <c r="F27" s="365"/>
      <c r="G27" s="202">
        <v>1761</v>
      </c>
    </row>
    <row r="28" spans="1:7" ht="15">
      <c r="A28" s="368" t="s">
        <v>672</v>
      </c>
      <c r="B28" s="366" t="s">
        <v>673</v>
      </c>
      <c r="C28" s="365"/>
      <c r="D28" s="365"/>
      <c r="E28" s="365"/>
      <c r="F28" s="365"/>
      <c r="G28" s="202"/>
    </row>
    <row r="29" spans="1:7" ht="15">
      <c r="A29" s="373" t="s">
        <v>436</v>
      </c>
      <c r="B29" s="370" t="s">
        <v>437</v>
      </c>
      <c r="C29" s="371">
        <f>SUM(C26:C28)</f>
        <v>3000</v>
      </c>
      <c r="D29" s="371">
        <f>SUM(D26:D28)</f>
        <v>3174</v>
      </c>
      <c r="E29" s="365"/>
      <c r="F29" s="365"/>
      <c r="G29" s="80">
        <f>SUM(G26:G28)</f>
        <v>2678</v>
      </c>
    </row>
    <row r="30" spans="1:7" ht="15">
      <c r="A30" s="368" t="s">
        <v>674</v>
      </c>
      <c r="B30" s="366" t="s">
        <v>675</v>
      </c>
      <c r="C30" s="365">
        <v>500</v>
      </c>
      <c r="D30" s="365">
        <v>990</v>
      </c>
      <c r="E30" s="365"/>
      <c r="F30" s="365"/>
      <c r="G30" s="202">
        <v>583</v>
      </c>
    </row>
    <row r="31" spans="1:7" ht="15">
      <c r="A31" s="368" t="s">
        <v>676</v>
      </c>
      <c r="B31" s="366" t="s">
        <v>677</v>
      </c>
      <c r="C31" s="365">
        <v>300</v>
      </c>
      <c r="D31" s="365">
        <v>178</v>
      </c>
      <c r="E31" s="365"/>
      <c r="F31" s="365"/>
      <c r="G31" s="202">
        <v>206</v>
      </c>
    </row>
    <row r="32" spans="1:7" ht="15" customHeight="1">
      <c r="A32" s="373" t="s">
        <v>438</v>
      </c>
      <c r="B32" s="370" t="s">
        <v>439</v>
      </c>
      <c r="C32" s="371">
        <f>SUM(C30:C31)</f>
        <v>800</v>
      </c>
      <c r="D32" s="371">
        <f>SUM(D30:D31)</f>
        <v>1168</v>
      </c>
      <c r="E32" s="365"/>
      <c r="F32" s="365"/>
      <c r="G32" s="80">
        <f>SUM(G30:G31)</f>
        <v>789</v>
      </c>
    </row>
    <row r="33" spans="1:7" ht="15">
      <c r="A33" s="368" t="s">
        <v>678</v>
      </c>
      <c r="B33" s="366" t="s">
        <v>679</v>
      </c>
      <c r="C33" s="365">
        <v>1500</v>
      </c>
      <c r="D33" s="365">
        <v>1591</v>
      </c>
      <c r="E33" s="365"/>
      <c r="F33" s="365"/>
      <c r="G33" s="202">
        <v>1668</v>
      </c>
    </row>
    <row r="34" spans="1:7" ht="15">
      <c r="A34" s="368" t="s">
        <v>680</v>
      </c>
      <c r="B34" s="366" t="s">
        <v>681</v>
      </c>
      <c r="C34" s="365"/>
      <c r="D34" s="365"/>
      <c r="E34" s="365"/>
      <c r="F34" s="365"/>
      <c r="G34" s="202"/>
    </row>
    <row r="35" spans="1:7" ht="15">
      <c r="A35" s="368" t="s">
        <v>682</v>
      </c>
      <c r="B35" s="366" t="s">
        <v>683</v>
      </c>
      <c r="C35" s="365"/>
      <c r="D35" s="365">
        <v>290</v>
      </c>
      <c r="E35" s="365"/>
      <c r="F35" s="365"/>
      <c r="G35" s="202">
        <v>200</v>
      </c>
    </row>
    <row r="36" spans="1:7" ht="15">
      <c r="A36" s="368" t="s">
        <v>684</v>
      </c>
      <c r="B36" s="366" t="s">
        <v>685</v>
      </c>
      <c r="C36" s="365">
        <v>300</v>
      </c>
      <c r="D36" s="365">
        <v>1010</v>
      </c>
      <c r="E36" s="365"/>
      <c r="F36" s="365"/>
      <c r="G36" s="202">
        <v>519</v>
      </c>
    </row>
    <row r="37" spans="1:7" ht="15">
      <c r="A37" s="377" t="s">
        <v>686</v>
      </c>
      <c r="B37" s="366" t="s">
        <v>687</v>
      </c>
      <c r="C37" s="365"/>
      <c r="D37" s="365"/>
      <c r="E37" s="365"/>
      <c r="F37" s="365"/>
      <c r="G37" s="202"/>
    </row>
    <row r="38" spans="1:7" ht="15">
      <c r="A38" s="372" t="s">
        <v>688</v>
      </c>
      <c r="B38" s="366" t="s">
        <v>689</v>
      </c>
      <c r="C38" s="365"/>
      <c r="D38" s="365">
        <v>8</v>
      </c>
      <c r="E38" s="365"/>
      <c r="F38" s="365"/>
      <c r="G38" s="202">
        <v>20</v>
      </c>
    </row>
    <row r="39" spans="1:7" ht="15">
      <c r="A39" s="368" t="s">
        <v>690</v>
      </c>
      <c r="B39" s="366" t="s">
        <v>691</v>
      </c>
      <c r="C39" s="365">
        <v>300</v>
      </c>
      <c r="D39" s="365">
        <v>435</v>
      </c>
      <c r="E39" s="365"/>
      <c r="F39" s="365"/>
      <c r="G39" s="202">
        <v>970</v>
      </c>
    </row>
    <row r="40" spans="1:7" ht="15">
      <c r="A40" s="373" t="s">
        <v>440</v>
      </c>
      <c r="B40" s="370" t="s">
        <v>441</v>
      </c>
      <c r="C40" s="371">
        <f>SUM(C33:C39)</f>
        <v>2100</v>
      </c>
      <c r="D40" s="371">
        <f>SUM(D33:D39)</f>
        <v>3334</v>
      </c>
      <c r="E40" s="365"/>
      <c r="F40" s="365"/>
      <c r="G40" s="80">
        <f>SUM(G33:G39)</f>
        <v>3377</v>
      </c>
    </row>
    <row r="41" spans="1:7" ht="15">
      <c r="A41" s="368" t="s">
        <v>692</v>
      </c>
      <c r="B41" s="366" t="s">
        <v>693</v>
      </c>
      <c r="C41" s="365">
        <v>300</v>
      </c>
      <c r="D41" s="365">
        <v>519</v>
      </c>
      <c r="E41" s="365"/>
      <c r="F41" s="365"/>
      <c r="G41" s="202">
        <v>174</v>
      </c>
    </row>
    <row r="42" spans="1:7" ht="15">
      <c r="A42" s="368" t="s">
        <v>694</v>
      </c>
      <c r="B42" s="366" t="s">
        <v>695</v>
      </c>
      <c r="C42" s="365"/>
      <c r="D42" s="365"/>
      <c r="E42" s="365"/>
      <c r="F42" s="365"/>
      <c r="G42" s="202"/>
    </row>
    <row r="43" spans="1:7" ht="15">
      <c r="A43" s="373" t="s">
        <v>442</v>
      </c>
      <c r="B43" s="370" t="s">
        <v>443</v>
      </c>
      <c r="C43" s="371">
        <f>SUM(C41:C42)</f>
        <v>300</v>
      </c>
      <c r="D43" s="371">
        <f>SUM(D41:D42)</f>
        <v>519</v>
      </c>
      <c r="E43" s="365"/>
      <c r="F43" s="365"/>
      <c r="G43" s="80">
        <f>SUM(G41:G42)</f>
        <v>174</v>
      </c>
    </row>
    <row r="44" spans="1:7" ht="15">
      <c r="A44" s="368" t="s">
        <v>696</v>
      </c>
      <c r="B44" s="366" t="s">
        <v>697</v>
      </c>
      <c r="C44" s="365">
        <v>1050</v>
      </c>
      <c r="D44" s="365">
        <v>1059</v>
      </c>
      <c r="E44" s="365"/>
      <c r="F44" s="365"/>
      <c r="G44" s="202">
        <v>973</v>
      </c>
    </row>
    <row r="45" spans="1:7" ht="15">
      <c r="A45" s="368" t="s">
        <v>698</v>
      </c>
      <c r="B45" s="366" t="s">
        <v>699</v>
      </c>
      <c r="C45" s="365"/>
      <c r="D45" s="365"/>
      <c r="E45" s="365"/>
      <c r="F45" s="365"/>
      <c r="G45" s="202"/>
    </row>
    <row r="46" spans="1:7" ht="15">
      <c r="A46" s="368" t="s">
        <v>700</v>
      </c>
      <c r="B46" s="366" t="s">
        <v>701</v>
      </c>
      <c r="C46" s="365"/>
      <c r="D46" s="365"/>
      <c r="E46" s="365"/>
      <c r="F46" s="365"/>
      <c r="G46" s="202"/>
    </row>
    <row r="47" spans="1:7" ht="15">
      <c r="A47" s="368" t="s">
        <v>702</v>
      </c>
      <c r="B47" s="366" t="s">
        <v>703</v>
      </c>
      <c r="C47" s="365"/>
      <c r="D47" s="365"/>
      <c r="E47" s="365"/>
      <c r="F47" s="365"/>
      <c r="G47" s="202"/>
    </row>
    <row r="48" spans="1:7" ht="15">
      <c r="A48" s="368" t="s">
        <v>704</v>
      </c>
      <c r="B48" s="366" t="s">
        <v>705</v>
      </c>
      <c r="C48" s="365">
        <v>50</v>
      </c>
      <c r="D48" s="365">
        <v>162</v>
      </c>
      <c r="E48" s="365"/>
      <c r="F48" s="365"/>
      <c r="G48" s="202">
        <v>63</v>
      </c>
    </row>
    <row r="49" spans="1:7" ht="15">
      <c r="A49" s="373" t="s">
        <v>444</v>
      </c>
      <c r="B49" s="370" t="s">
        <v>445</v>
      </c>
      <c r="C49" s="371">
        <f>SUM(C44:C48)</f>
        <v>1100</v>
      </c>
      <c r="D49" s="371">
        <f>SUM(D44:D48)</f>
        <v>1221</v>
      </c>
      <c r="E49" s="365"/>
      <c r="F49" s="365"/>
      <c r="G49" s="80">
        <f>SUM(G44:G48)</f>
        <v>1036</v>
      </c>
    </row>
    <row r="50" spans="1:7" ht="15">
      <c r="A50" s="376" t="s">
        <v>107</v>
      </c>
      <c r="B50" s="375" t="s">
        <v>446</v>
      </c>
      <c r="C50" s="371">
        <v>7300</v>
      </c>
      <c r="D50" s="371">
        <v>9416</v>
      </c>
      <c r="E50" s="365"/>
      <c r="F50" s="365"/>
      <c r="G50" s="80">
        <f>SUM(G29,G32,G40,G43,G49)</f>
        <v>8054</v>
      </c>
    </row>
    <row r="51" spans="1:7" ht="15">
      <c r="A51" s="378" t="s">
        <v>447</v>
      </c>
      <c r="B51" s="366" t="s">
        <v>448</v>
      </c>
      <c r="C51" s="365"/>
      <c r="D51" s="365"/>
      <c r="E51" s="365"/>
      <c r="F51" s="365"/>
      <c r="G51" s="202"/>
    </row>
    <row r="52" spans="1:7" ht="15">
      <c r="A52" s="378" t="s">
        <v>340</v>
      </c>
      <c r="B52" s="366" t="s">
        <v>339</v>
      </c>
      <c r="C52" s="365"/>
      <c r="D52" s="365"/>
      <c r="E52" s="365"/>
      <c r="F52" s="365"/>
      <c r="G52" s="202"/>
    </row>
    <row r="53" spans="1:7" ht="15">
      <c r="A53" s="379" t="s">
        <v>449</v>
      </c>
      <c r="B53" s="366" t="s">
        <v>450</v>
      </c>
      <c r="C53" s="365"/>
      <c r="D53" s="365"/>
      <c r="E53" s="365"/>
      <c r="F53" s="365"/>
      <c r="G53" s="202"/>
    </row>
    <row r="54" spans="1:7" ht="15">
      <c r="A54" s="379" t="s">
        <v>451</v>
      </c>
      <c r="B54" s="366" t="s">
        <v>341</v>
      </c>
      <c r="C54" s="365"/>
      <c r="D54" s="365"/>
      <c r="E54" s="365"/>
      <c r="F54" s="365"/>
      <c r="G54" s="202"/>
    </row>
    <row r="55" spans="1:7" ht="15">
      <c r="A55" s="379" t="s">
        <v>452</v>
      </c>
      <c r="B55" s="366" t="s">
        <v>346</v>
      </c>
      <c r="C55" s="365"/>
      <c r="D55" s="365"/>
      <c r="E55" s="365"/>
      <c r="F55" s="365"/>
      <c r="G55" s="202"/>
    </row>
    <row r="56" spans="1:7" ht="15">
      <c r="A56" s="378" t="s">
        <v>453</v>
      </c>
      <c r="B56" s="366" t="s">
        <v>347</v>
      </c>
      <c r="C56" s="365"/>
      <c r="D56" s="365"/>
      <c r="E56" s="365"/>
      <c r="F56" s="365"/>
      <c r="G56" s="202"/>
    </row>
    <row r="57" spans="1:7" ht="15">
      <c r="A57" s="378" t="s">
        <v>454</v>
      </c>
      <c r="B57" s="366" t="s">
        <v>350</v>
      </c>
      <c r="C57" s="365"/>
      <c r="D57" s="365"/>
      <c r="E57" s="365"/>
      <c r="F57" s="365"/>
      <c r="G57" s="202"/>
    </row>
    <row r="58" spans="1:7" ht="15">
      <c r="A58" s="378" t="s">
        <v>455</v>
      </c>
      <c r="B58" s="366" t="s">
        <v>351</v>
      </c>
      <c r="C58" s="365"/>
      <c r="D58" s="365"/>
      <c r="E58" s="365"/>
      <c r="F58" s="365"/>
      <c r="G58" s="202"/>
    </row>
    <row r="59" spans="1:7" ht="15">
      <c r="A59" s="380" t="s">
        <v>106</v>
      </c>
      <c r="B59" s="375" t="s">
        <v>353</v>
      </c>
      <c r="C59" s="365"/>
      <c r="D59" s="365"/>
      <c r="E59" s="365"/>
      <c r="F59" s="365"/>
      <c r="G59" s="80">
        <f>SUM(G51:G58)</f>
        <v>0</v>
      </c>
    </row>
    <row r="60" spans="1:7" ht="15">
      <c r="A60" s="381" t="s">
        <v>456</v>
      </c>
      <c r="B60" s="366" t="s">
        <v>457</v>
      </c>
      <c r="C60" s="365"/>
      <c r="D60" s="365"/>
      <c r="E60" s="365"/>
      <c r="F60" s="365"/>
      <c r="G60" s="202"/>
    </row>
    <row r="61" spans="1:7" ht="15">
      <c r="A61" s="381" t="s">
        <v>458</v>
      </c>
      <c r="B61" s="366" t="s">
        <v>459</v>
      </c>
      <c r="C61" s="365"/>
      <c r="D61" s="365"/>
      <c r="E61" s="365"/>
      <c r="F61" s="365"/>
      <c r="G61" s="202"/>
    </row>
    <row r="62" spans="1:7" ht="15">
      <c r="A62" s="381" t="s">
        <v>460</v>
      </c>
      <c r="B62" s="366" t="s">
        <v>461</v>
      </c>
      <c r="C62" s="365"/>
      <c r="D62" s="365"/>
      <c r="E62" s="365"/>
      <c r="F62" s="365"/>
      <c r="G62" s="202"/>
    </row>
    <row r="63" spans="1:7" ht="15">
      <c r="A63" s="381" t="s">
        <v>210</v>
      </c>
      <c r="B63" s="366" t="s">
        <v>200</v>
      </c>
      <c r="C63" s="365"/>
      <c r="D63" s="365"/>
      <c r="E63" s="365"/>
      <c r="F63" s="365"/>
      <c r="G63" s="202"/>
    </row>
    <row r="64" spans="1:7" ht="15">
      <c r="A64" s="381" t="s">
        <v>462</v>
      </c>
      <c r="B64" s="366" t="s">
        <v>211</v>
      </c>
      <c r="C64" s="365"/>
      <c r="D64" s="365"/>
      <c r="E64" s="365"/>
      <c r="F64" s="365"/>
      <c r="G64" s="202"/>
    </row>
    <row r="65" spans="1:7" ht="15">
      <c r="A65" s="381" t="s">
        <v>214</v>
      </c>
      <c r="B65" s="366" t="s">
        <v>213</v>
      </c>
      <c r="C65" s="365"/>
      <c r="D65" s="365"/>
      <c r="E65" s="365"/>
      <c r="F65" s="365"/>
      <c r="G65" s="202"/>
    </row>
    <row r="66" spans="1:7" ht="15">
      <c r="A66" s="381" t="s">
        <v>463</v>
      </c>
      <c r="B66" s="366" t="s">
        <v>464</v>
      </c>
      <c r="C66" s="365"/>
      <c r="D66" s="365"/>
      <c r="E66" s="365"/>
      <c r="F66" s="365"/>
      <c r="G66" s="202"/>
    </row>
    <row r="67" spans="1:7" ht="15">
      <c r="A67" s="381" t="s">
        <v>465</v>
      </c>
      <c r="B67" s="366" t="s">
        <v>215</v>
      </c>
      <c r="C67" s="365"/>
      <c r="D67" s="365"/>
      <c r="E67" s="365"/>
      <c r="F67" s="365"/>
      <c r="G67" s="202"/>
    </row>
    <row r="68" spans="1:7" ht="15">
      <c r="A68" s="381" t="s">
        <v>466</v>
      </c>
      <c r="B68" s="366" t="s">
        <v>467</v>
      </c>
      <c r="C68" s="365"/>
      <c r="D68" s="365"/>
      <c r="E68" s="365"/>
      <c r="F68" s="365"/>
      <c r="G68" s="202"/>
    </row>
    <row r="69" spans="1:7" ht="15">
      <c r="A69" s="382" t="s">
        <v>468</v>
      </c>
      <c r="B69" s="366" t="s">
        <v>469</v>
      </c>
      <c r="C69" s="365"/>
      <c r="D69" s="365"/>
      <c r="E69" s="365"/>
      <c r="F69" s="365"/>
      <c r="G69" s="202"/>
    </row>
    <row r="70" spans="1:7" ht="15">
      <c r="A70" s="381" t="s">
        <v>894</v>
      </c>
      <c r="B70" s="366" t="s">
        <v>224</v>
      </c>
      <c r="C70" s="365"/>
      <c r="D70" s="365"/>
      <c r="E70" s="365"/>
      <c r="F70" s="365"/>
      <c r="G70" s="202"/>
    </row>
    <row r="71" spans="1:7" ht="15">
      <c r="A71" s="381" t="s">
        <v>470</v>
      </c>
      <c r="B71" s="366" t="s">
        <v>472</v>
      </c>
      <c r="C71" s="365"/>
      <c r="D71" s="365"/>
      <c r="E71" s="365"/>
      <c r="F71" s="365"/>
      <c r="G71" s="202"/>
    </row>
    <row r="72" spans="1:7" ht="15">
      <c r="A72" s="382" t="s">
        <v>865</v>
      </c>
      <c r="B72" s="366" t="s">
        <v>864</v>
      </c>
      <c r="C72" s="365"/>
      <c r="D72" s="365"/>
      <c r="E72" s="365"/>
      <c r="F72" s="365"/>
      <c r="G72" s="202"/>
    </row>
    <row r="73" spans="1:7" ht="15">
      <c r="A73" s="380" t="s">
        <v>474</v>
      </c>
      <c r="B73" s="375" t="s">
        <v>475</v>
      </c>
      <c r="C73" s="365"/>
      <c r="D73" s="371"/>
      <c r="E73" s="371"/>
      <c r="F73" s="371"/>
      <c r="G73" s="80">
        <f>SUM(G60:G72)</f>
        <v>0</v>
      </c>
    </row>
    <row r="74" spans="1:7" ht="15.75">
      <c r="A74" s="383" t="s">
        <v>476</v>
      </c>
      <c r="B74" s="375"/>
      <c r="C74" s="365">
        <v>22600</v>
      </c>
      <c r="D74" s="371">
        <v>24256</v>
      </c>
      <c r="E74" s="371"/>
      <c r="F74" s="371"/>
      <c r="G74" s="80">
        <f>SUM(G24,G25,G50,G59,G73)</f>
        <v>23574</v>
      </c>
    </row>
    <row r="75" spans="1:7" ht="15">
      <c r="A75" s="384" t="s">
        <v>280</v>
      </c>
      <c r="B75" s="366" t="s">
        <v>281</v>
      </c>
      <c r="C75" s="365"/>
      <c r="D75" s="365">
        <v>10</v>
      </c>
      <c r="E75" s="365"/>
      <c r="F75" s="365"/>
      <c r="G75" s="202">
        <v>10</v>
      </c>
    </row>
    <row r="76" spans="1:7" ht="15">
      <c r="A76" s="384" t="s">
        <v>477</v>
      </c>
      <c r="B76" s="366" t="s">
        <v>283</v>
      </c>
      <c r="C76" s="365"/>
      <c r="D76" s="365"/>
      <c r="E76" s="365"/>
      <c r="F76" s="365"/>
      <c r="G76" s="202"/>
    </row>
    <row r="77" spans="1:7" ht="15">
      <c r="A77" s="384" t="s">
        <v>284</v>
      </c>
      <c r="B77" s="366" t="s">
        <v>285</v>
      </c>
      <c r="C77" s="365"/>
      <c r="D77" s="365">
        <v>220</v>
      </c>
      <c r="E77" s="365"/>
      <c r="F77" s="365"/>
      <c r="G77" s="202">
        <v>284</v>
      </c>
    </row>
    <row r="78" spans="1:7" ht="15">
      <c r="A78" s="384" t="s">
        <v>286</v>
      </c>
      <c r="B78" s="366" t="s">
        <v>287</v>
      </c>
      <c r="C78" s="365"/>
      <c r="D78" s="365">
        <v>56</v>
      </c>
      <c r="E78" s="365"/>
      <c r="F78" s="365"/>
      <c r="G78" s="202">
        <v>421</v>
      </c>
    </row>
    <row r="79" spans="1:7" ht="15">
      <c r="A79" s="372" t="s">
        <v>288</v>
      </c>
      <c r="B79" s="366" t="s">
        <v>289</v>
      </c>
      <c r="C79" s="365"/>
      <c r="D79" s="365"/>
      <c r="E79" s="365"/>
      <c r="F79" s="365"/>
      <c r="G79" s="202"/>
    </row>
    <row r="80" spans="1:7" ht="15">
      <c r="A80" s="372" t="s">
        <v>290</v>
      </c>
      <c r="B80" s="366" t="s">
        <v>291</v>
      </c>
      <c r="C80" s="365"/>
      <c r="D80" s="365"/>
      <c r="E80" s="365"/>
      <c r="F80" s="365"/>
      <c r="G80" s="202"/>
    </row>
    <row r="81" spans="1:7" ht="15">
      <c r="A81" s="372" t="s">
        <v>292</v>
      </c>
      <c r="B81" s="366" t="s">
        <v>293</v>
      </c>
      <c r="C81" s="365"/>
      <c r="D81" s="365">
        <v>77</v>
      </c>
      <c r="E81" s="365"/>
      <c r="F81" s="365"/>
      <c r="G81" s="202">
        <v>193</v>
      </c>
    </row>
    <row r="82" spans="1:7" ht="15">
      <c r="A82" s="385" t="s">
        <v>294</v>
      </c>
      <c r="B82" s="375" t="s">
        <v>295</v>
      </c>
      <c r="C82" s="365"/>
      <c r="D82" s="371">
        <f>SUM(D75:D81)</f>
        <v>363</v>
      </c>
      <c r="E82" s="365"/>
      <c r="F82" s="365"/>
      <c r="G82" s="80">
        <f>SUM(G75:G81)</f>
        <v>908</v>
      </c>
    </row>
    <row r="83" spans="1:7" ht="15">
      <c r="A83" s="378" t="s">
        <v>5</v>
      </c>
      <c r="B83" s="366" t="s">
        <v>296</v>
      </c>
      <c r="C83" s="365"/>
      <c r="D83" s="365"/>
      <c r="E83" s="365"/>
      <c r="F83" s="365"/>
      <c r="G83" s="202"/>
    </row>
    <row r="84" spans="1:7" ht="15">
      <c r="A84" s="378" t="s">
        <v>297</v>
      </c>
      <c r="B84" s="366" t="s">
        <v>298</v>
      </c>
      <c r="C84" s="365"/>
      <c r="D84" s="365"/>
      <c r="E84" s="365"/>
      <c r="F84" s="365"/>
      <c r="G84" s="202"/>
    </row>
    <row r="85" spans="1:7" ht="15">
      <c r="A85" s="378" t="s">
        <v>299</v>
      </c>
      <c r="B85" s="366" t="s">
        <v>300</v>
      </c>
      <c r="C85" s="365"/>
      <c r="D85" s="365"/>
      <c r="E85" s="365"/>
      <c r="F85" s="365"/>
      <c r="G85" s="202"/>
    </row>
    <row r="86" spans="1:7" ht="15">
      <c r="A86" s="378" t="s">
        <v>301</v>
      </c>
      <c r="B86" s="366" t="s">
        <v>302</v>
      </c>
      <c r="C86" s="365"/>
      <c r="D86" s="365"/>
      <c r="E86" s="365"/>
      <c r="F86" s="365"/>
      <c r="G86" s="202"/>
    </row>
    <row r="87" spans="1:7" ht="15">
      <c r="A87" s="380" t="s">
        <v>303</v>
      </c>
      <c r="B87" s="375" t="s">
        <v>304</v>
      </c>
      <c r="C87" s="365"/>
      <c r="D87" s="365"/>
      <c r="E87" s="365"/>
      <c r="F87" s="365"/>
      <c r="G87" s="80">
        <f>SUM(G83:G86)</f>
        <v>0</v>
      </c>
    </row>
    <row r="88" spans="1:7" ht="15">
      <c r="A88" s="378" t="s">
        <v>478</v>
      </c>
      <c r="B88" s="366" t="s">
        <v>479</v>
      </c>
      <c r="C88" s="365"/>
      <c r="D88" s="365"/>
      <c r="E88" s="365"/>
      <c r="F88" s="365"/>
      <c r="G88" s="202"/>
    </row>
    <row r="89" spans="1:7" ht="15">
      <c r="A89" s="378" t="s">
        <v>105</v>
      </c>
      <c r="B89" s="366" t="s">
        <v>227</v>
      </c>
      <c r="C89" s="365"/>
      <c r="D89" s="365"/>
      <c r="E89" s="365"/>
      <c r="F89" s="365"/>
      <c r="G89" s="202"/>
    </row>
    <row r="90" spans="1:7" ht="15">
      <c r="A90" s="378" t="s">
        <v>480</v>
      </c>
      <c r="B90" s="366" t="s">
        <v>229</v>
      </c>
      <c r="C90" s="365"/>
      <c r="D90" s="365"/>
      <c r="E90" s="365"/>
      <c r="F90" s="365"/>
      <c r="G90" s="202"/>
    </row>
    <row r="91" spans="1:7" ht="15">
      <c r="A91" s="378" t="s">
        <v>481</v>
      </c>
      <c r="B91" s="366" t="s">
        <v>230</v>
      </c>
      <c r="C91" s="365"/>
      <c r="D91" s="365"/>
      <c r="E91" s="365"/>
      <c r="F91" s="365"/>
      <c r="G91" s="202"/>
    </row>
    <row r="92" spans="1:7" ht="15">
      <c r="A92" s="378" t="s">
        <v>482</v>
      </c>
      <c r="B92" s="366" t="s">
        <v>483</v>
      </c>
      <c r="C92" s="365"/>
      <c r="D92" s="365"/>
      <c r="E92" s="365"/>
      <c r="F92" s="365"/>
      <c r="G92" s="202"/>
    </row>
    <row r="93" spans="1:7" ht="15">
      <c r="A93" s="378" t="s">
        <v>484</v>
      </c>
      <c r="B93" s="366" t="s">
        <v>232</v>
      </c>
      <c r="C93" s="365"/>
      <c r="D93" s="365"/>
      <c r="E93" s="365"/>
      <c r="F93" s="365"/>
      <c r="G93" s="202"/>
    </row>
    <row r="94" spans="1:7" ht="15">
      <c r="A94" s="378" t="s">
        <v>485</v>
      </c>
      <c r="B94" s="366" t="s">
        <v>486</v>
      </c>
      <c r="C94" s="365"/>
      <c r="D94" s="365"/>
      <c r="E94" s="365"/>
      <c r="F94" s="365"/>
      <c r="G94" s="202"/>
    </row>
    <row r="95" spans="1:7" ht="15">
      <c r="A95" s="378" t="s">
        <v>235</v>
      </c>
      <c r="B95" s="366" t="s">
        <v>234</v>
      </c>
      <c r="C95" s="365"/>
      <c r="D95" s="365"/>
      <c r="E95" s="365"/>
      <c r="F95" s="365"/>
      <c r="G95" s="202"/>
    </row>
    <row r="96" spans="1:7" ht="15">
      <c r="A96" s="380" t="s">
        <v>487</v>
      </c>
      <c r="B96" s="375" t="s">
        <v>488</v>
      </c>
      <c r="C96" s="365"/>
      <c r="D96" s="365"/>
      <c r="E96" s="365"/>
      <c r="F96" s="365"/>
      <c r="G96" s="80">
        <f>SUM(G88:G95)</f>
        <v>0</v>
      </c>
    </row>
    <row r="97" spans="1:7" ht="15.75">
      <c r="A97" s="383" t="s">
        <v>489</v>
      </c>
      <c r="B97" s="375"/>
      <c r="C97" s="365"/>
      <c r="D97" s="365"/>
      <c r="E97" s="365"/>
      <c r="F97" s="365"/>
      <c r="G97" s="80">
        <f>SUM(G96,G87,G82)</f>
        <v>908</v>
      </c>
    </row>
    <row r="98" spans="1:7" ht="15.75">
      <c r="A98" s="386" t="s">
        <v>490</v>
      </c>
      <c r="B98" s="387" t="s">
        <v>491</v>
      </c>
      <c r="C98" s="371">
        <f>SUM(C74:C97)</f>
        <v>22600</v>
      </c>
      <c r="D98" s="371">
        <v>24619</v>
      </c>
      <c r="E98" s="365"/>
      <c r="F98" s="365"/>
      <c r="G98" s="80">
        <f>SUM(G74,G97)</f>
        <v>24482</v>
      </c>
    </row>
    <row r="99" spans="1:26" ht="15">
      <c r="A99" s="378" t="s">
        <v>706</v>
      </c>
      <c r="B99" s="368" t="s">
        <v>707</v>
      </c>
      <c r="C99" s="378"/>
      <c r="D99" s="378"/>
      <c r="E99" s="378"/>
      <c r="F99" s="378"/>
      <c r="G99" s="202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9"/>
      <c r="Z99" s="389"/>
    </row>
    <row r="100" spans="1:26" ht="15">
      <c r="A100" s="378" t="s">
        <v>708</v>
      </c>
      <c r="B100" s="368" t="s">
        <v>709</v>
      </c>
      <c r="C100" s="378"/>
      <c r="D100" s="378"/>
      <c r="E100" s="378"/>
      <c r="F100" s="378"/>
      <c r="G100" s="202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9"/>
      <c r="Z100" s="389"/>
    </row>
    <row r="101" spans="1:26" ht="15">
      <c r="A101" s="378" t="s">
        <v>710</v>
      </c>
      <c r="B101" s="368" t="s">
        <v>711</v>
      </c>
      <c r="C101" s="378"/>
      <c r="D101" s="378"/>
      <c r="E101" s="378"/>
      <c r="F101" s="378"/>
      <c r="G101" s="202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9"/>
      <c r="Z101" s="389"/>
    </row>
    <row r="102" spans="1:26" ht="15">
      <c r="A102" s="390" t="s">
        <v>492</v>
      </c>
      <c r="B102" s="373" t="s">
        <v>493</v>
      </c>
      <c r="C102" s="390"/>
      <c r="D102" s="390"/>
      <c r="E102" s="390"/>
      <c r="F102" s="390"/>
      <c r="G102" s="80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89"/>
      <c r="Z102" s="389"/>
    </row>
    <row r="103" spans="1:26" ht="15">
      <c r="A103" s="392" t="s">
        <v>712</v>
      </c>
      <c r="B103" s="368" t="s">
        <v>713</v>
      </c>
      <c r="C103" s="392"/>
      <c r="D103" s="392"/>
      <c r="E103" s="392"/>
      <c r="F103" s="392"/>
      <c r="G103" s="202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89"/>
      <c r="Z103" s="389"/>
    </row>
    <row r="104" spans="1:26" ht="15">
      <c r="A104" s="392" t="s">
        <v>714</v>
      </c>
      <c r="B104" s="368" t="s">
        <v>715</v>
      </c>
      <c r="C104" s="392"/>
      <c r="D104" s="392"/>
      <c r="E104" s="392"/>
      <c r="F104" s="392"/>
      <c r="G104" s="202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89"/>
      <c r="Z104" s="389"/>
    </row>
    <row r="105" spans="1:26" ht="15">
      <c r="A105" s="378" t="s">
        <v>716</v>
      </c>
      <c r="B105" s="368" t="s">
        <v>717</v>
      </c>
      <c r="C105" s="378"/>
      <c r="D105" s="378"/>
      <c r="E105" s="378"/>
      <c r="F105" s="378"/>
      <c r="G105" s="202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9"/>
      <c r="Z105" s="389"/>
    </row>
    <row r="106" spans="1:26" ht="15">
      <c r="A106" s="378" t="s">
        <v>718</v>
      </c>
      <c r="B106" s="368" t="s">
        <v>719</v>
      </c>
      <c r="C106" s="378"/>
      <c r="D106" s="378"/>
      <c r="E106" s="378"/>
      <c r="F106" s="378"/>
      <c r="G106" s="202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9"/>
      <c r="Z106" s="389"/>
    </row>
    <row r="107" spans="1:26" ht="15">
      <c r="A107" s="394" t="s">
        <v>494</v>
      </c>
      <c r="B107" s="373" t="s">
        <v>495</v>
      </c>
      <c r="C107" s="394"/>
      <c r="D107" s="394"/>
      <c r="E107" s="394"/>
      <c r="F107" s="394"/>
      <c r="G107" s="202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89"/>
      <c r="Z107" s="389"/>
    </row>
    <row r="108" spans="1:26" ht="15">
      <c r="A108" s="392" t="s">
        <v>496</v>
      </c>
      <c r="B108" s="368" t="s">
        <v>497</v>
      </c>
      <c r="C108" s="392"/>
      <c r="D108" s="392"/>
      <c r="E108" s="392"/>
      <c r="F108" s="392"/>
      <c r="G108" s="202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89"/>
      <c r="Z108" s="389"/>
    </row>
    <row r="109" spans="1:26" ht="15">
      <c r="A109" s="392" t="s">
        <v>498</v>
      </c>
      <c r="B109" s="368" t="s">
        <v>499</v>
      </c>
      <c r="C109" s="392"/>
      <c r="D109" s="392"/>
      <c r="E109" s="392"/>
      <c r="F109" s="392"/>
      <c r="G109" s="202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89"/>
      <c r="Z109" s="389"/>
    </row>
    <row r="110" spans="1:26" ht="15">
      <c r="A110" s="394" t="s">
        <v>500</v>
      </c>
      <c r="B110" s="373" t="s">
        <v>501</v>
      </c>
      <c r="C110" s="392"/>
      <c r="D110" s="392"/>
      <c r="E110" s="392"/>
      <c r="F110" s="392"/>
      <c r="G110" s="202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89"/>
      <c r="Z110" s="389"/>
    </row>
    <row r="111" spans="1:26" ht="15">
      <c r="A111" s="392" t="s">
        <v>502</v>
      </c>
      <c r="B111" s="368" t="s">
        <v>503</v>
      </c>
      <c r="C111" s="392"/>
      <c r="D111" s="392"/>
      <c r="E111" s="392"/>
      <c r="F111" s="392"/>
      <c r="G111" s="202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89"/>
      <c r="Z111" s="389"/>
    </row>
    <row r="112" spans="1:26" ht="15">
      <c r="A112" s="392" t="s">
        <v>504</v>
      </c>
      <c r="B112" s="368" t="s">
        <v>505</v>
      </c>
      <c r="C112" s="392"/>
      <c r="D112" s="392"/>
      <c r="E112" s="392"/>
      <c r="F112" s="392"/>
      <c r="G112" s="202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89"/>
      <c r="Z112" s="389"/>
    </row>
    <row r="113" spans="1:26" ht="15">
      <c r="A113" s="392" t="s">
        <v>506</v>
      </c>
      <c r="B113" s="368" t="s">
        <v>507</v>
      </c>
      <c r="C113" s="392"/>
      <c r="D113" s="392"/>
      <c r="E113" s="392"/>
      <c r="F113" s="392"/>
      <c r="G113" s="202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89"/>
      <c r="Z113" s="389"/>
    </row>
    <row r="114" spans="1:26" ht="15">
      <c r="A114" s="396" t="s">
        <v>508</v>
      </c>
      <c r="B114" s="376" t="s">
        <v>509</v>
      </c>
      <c r="C114" s="394"/>
      <c r="D114" s="394"/>
      <c r="E114" s="394"/>
      <c r="F114" s="394"/>
      <c r="G114" s="202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89"/>
      <c r="Z114" s="389"/>
    </row>
    <row r="115" spans="1:26" ht="15">
      <c r="A115" s="392" t="s">
        <v>510</v>
      </c>
      <c r="B115" s="368" t="s">
        <v>511</v>
      </c>
      <c r="C115" s="392"/>
      <c r="D115" s="392"/>
      <c r="E115" s="392"/>
      <c r="F115" s="392"/>
      <c r="G115" s="202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89"/>
      <c r="Z115" s="389"/>
    </row>
    <row r="116" spans="1:26" ht="15">
      <c r="A116" s="378" t="s">
        <v>512</v>
      </c>
      <c r="B116" s="368" t="s">
        <v>513</v>
      </c>
      <c r="C116" s="378"/>
      <c r="D116" s="378"/>
      <c r="E116" s="378"/>
      <c r="F116" s="378"/>
      <c r="G116" s="202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9"/>
      <c r="Z116" s="389"/>
    </row>
    <row r="117" spans="1:26" ht="15">
      <c r="A117" s="392" t="s">
        <v>514</v>
      </c>
      <c r="B117" s="368" t="s">
        <v>515</v>
      </c>
      <c r="C117" s="392"/>
      <c r="D117" s="392"/>
      <c r="E117" s="392"/>
      <c r="F117" s="392"/>
      <c r="G117" s="202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89"/>
      <c r="Z117" s="389"/>
    </row>
    <row r="118" spans="1:26" ht="15">
      <c r="A118" s="392" t="s">
        <v>516</v>
      </c>
      <c r="B118" s="368" t="s">
        <v>517</v>
      </c>
      <c r="C118" s="392"/>
      <c r="D118" s="392"/>
      <c r="E118" s="392"/>
      <c r="F118" s="392"/>
      <c r="G118" s="202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89"/>
      <c r="Z118" s="389"/>
    </row>
    <row r="119" spans="1:26" ht="15">
      <c r="A119" s="396" t="s">
        <v>518</v>
      </c>
      <c r="B119" s="376" t="s">
        <v>519</v>
      </c>
      <c r="C119" s="394"/>
      <c r="D119" s="394"/>
      <c r="E119" s="394"/>
      <c r="F119" s="394"/>
      <c r="G119" s="202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89"/>
      <c r="Z119" s="389"/>
    </row>
    <row r="120" spans="1:26" ht="15">
      <c r="A120" s="378" t="s">
        <v>520</v>
      </c>
      <c r="B120" s="368" t="s">
        <v>521</v>
      </c>
      <c r="C120" s="378"/>
      <c r="D120" s="378"/>
      <c r="E120" s="378"/>
      <c r="F120" s="378"/>
      <c r="G120" s="202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9"/>
      <c r="Z120" s="389"/>
    </row>
    <row r="121" spans="1:26" ht="15.75">
      <c r="A121" s="397" t="s">
        <v>522</v>
      </c>
      <c r="B121" s="398" t="s">
        <v>523</v>
      </c>
      <c r="C121" s="394"/>
      <c r="D121" s="394"/>
      <c r="E121" s="394"/>
      <c r="F121" s="394"/>
      <c r="G121" s="202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89"/>
      <c r="Z121" s="389"/>
    </row>
    <row r="122" spans="1:26" ht="15.75">
      <c r="A122" s="399" t="s">
        <v>524</v>
      </c>
      <c r="B122" s="400"/>
      <c r="C122" s="371">
        <f>SUM(C98:C121)</f>
        <v>22600</v>
      </c>
      <c r="D122" s="371">
        <f>SUM(D98:D121)</f>
        <v>24619</v>
      </c>
      <c r="E122" s="365"/>
      <c r="F122" s="365"/>
      <c r="G122" s="80">
        <f>SUM(G98,G121)</f>
        <v>24482</v>
      </c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2:26" ht="15"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2:26" ht="15"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2:26" ht="15"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2:26" ht="15"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2:26" ht="15"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2:26" ht="15"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2:26" ht="15"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2:26" ht="15"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2:26" ht="15"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2:26" ht="15"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2:26" ht="15"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2:26" ht="15"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2:26" ht="15"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  <row r="136" spans="2:26" ht="15"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</row>
    <row r="137" spans="2:26" ht="15"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</row>
    <row r="138" spans="2:26" ht="15"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</row>
    <row r="139" spans="2:26" ht="15"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</row>
    <row r="140" spans="2:26" ht="15"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</row>
    <row r="141" spans="2:26" ht="15"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</row>
    <row r="142" spans="2:26" ht="15"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</row>
    <row r="143" spans="2:26" ht="15"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</row>
    <row r="144" spans="2:26" ht="15"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</row>
    <row r="145" spans="2:26" ht="15"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</row>
    <row r="146" spans="2:26" ht="15"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</row>
    <row r="147" spans="2:26" ht="15"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</row>
    <row r="148" spans="2:26" ht="15"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</row>
    <row r="149" spans="2:26" ht="15"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</row>
    <row r="150" spans="2:26" ht="15"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</row>
    <row r="151" spans="2:26" ht="15"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</row>
    <row r="152" spans="2:26" ht="15"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</row>
    <row r="153" spans="2:26" ht="15"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</row>
    <row r="154" spans="2:26" ht="15"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</row>
    <row r="155" spans="2:26" ht="15"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</row>
    <row r="156" spans="2:26" ht="15"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</row>
    <row r="157" spans="2:26" ht="15"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</row>
    <row r="158" spans="2:26" ht="15"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</row>
    <row r="159" spans="2:26" ht="15"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</row>
    <row r="160" spans="2:26" ht="15"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</row>
    <row r="161" spans="2:26" ht="15"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</row>
    <row r="162" spans="2:26" ht="15"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</row>
    <row r="163" spans="2:26" ht="15"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</row>
    <row r="164" spans="2:26" ht="15"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</row>
    <row r="165" spans="2:26" ht="15">
      <c r="B165" s="389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</row>
    <row r="166" spans="2:26" ht="15"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</row>
    <row r="167" spans="2:26" ht="15"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</row>
    <row r="168" spans="2:26" ht="15"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</row>
    <row r="169" spans="2:26" ht="15">
      <c r="B169" s="389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</row>
    <row r="170" spans="2:26" ht="15">
      <c r="B170" s="389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</row>
    <row r="171" spans="2:26" ht="15">
      <c r="B171" s="389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A98">
      <selection activeCell="A1" sqref="A1:H122"/>
    </sheetView>
  </sheetViews>
  <sheetFormatPr defaultColWidth="9.140625" defaultRowHeight="15"/>
  <cols>
    <col min="1" max="1" width="105.140625" style="358" customWidth="1"/>
    <col min="2" max="2" width="9.140625" style="358" customWidth="1"/>
    <col min="3" max="4" width="17.140625" style="358" customWidth="1"/>
    <col min="5" max="5" width="12.57421875" style="358" customWidth="1"/>
    <col min="6" max="6" width="10.8515625" style="358" customWidth="1"/>
    <col min="7" max="7" width="15.7109375" style="358" customWidth="1"/>
    <col min="8" max="16384" width="9.140625" style="358" customWidth="1"/>
  </cols>
  <sheetData>
    <row r="1" spans="1:8" ht="20.25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7" ht="19.5" customHeight="1">
      <c r="A2" s="612" t="s">
        <v>119</v>
      </c>
      <c r="B2" s="613"/>
      <c r="C2" s="613"/>
      <c r="D2" s="613"/>
      <c r="E2" s="613"/>
      <c r="F2" s="613"/>
      <c r="G2" s="614"/>
    </row>
    <row r="3" ht="18">
      <c r="A3" s="359"/>
    </row>
    <row r="4" spans="1:6" ht="15">
      <c r="A4" s="360" t="s">
        <v>795</v>
      </c>
      <c r="F4" s="198" t="s">
        <v>722</v>
      </c>
    </row>
    <row r="5" spans="1:7" ht="60">
      <c r="A5" s="361" t="s">
        <v>137</v>
      </c>
      <c r="B5" s="362" t="s">
        <v>138</v>
      </c>
      <c r="C5" s="330" t="s">
        <v>633</v>
      </c>
      <c r="D5" s="330" t="s">
        <v>634</v>
      </c>
      <c r="E5" s="330" t="s">
        <v>720</v>
      </c>
      <c r="F5" s="330" t="s">
        <v>635</v>
      </c>
      <c r="G5" s="331" t="s">
        <v>792</v>
      </c>
    </row>
    <row r="6" spans="1:7" ht="15">
      <c r="A6" s="363" t="s">
        <v>636</v>
      </c>
      <c r="B6" s="364" t="s">
        <v>637</v>
      </c>
      <c r="C6" s="365">
        <v>9215</v>
      </c>
      <c r="D6" s="365">
        <v>8950</v>
      </c>
      <c r="E6" s="365"/>
      <c r="F6" s="365"/>
      <c r="G6" s="202">
        <v>9382</v>
      </c>
    </row>
    <row r="7" spans="1:7" ht="15">
      <c r="A7" s="363" t="s">
        <v>638</v>
      </c>
      <c r="B7" s="366" t="s">
        <v>639</v>
      </c>
      <c r="C7" s="365"/>
      <c r="D7" s="365"/>
      <c r="E7" s="365"/>
      <c r="F7" s="365"/>
      <c r="G7" s="202"/>
    </row>
    <row r="8" spans="1:7" ht="15">
      <c r="A8" s="363" t="s">
        <v>640</v>
      </c>
      <c r="B8" s="366" t="s">
        <v>641</v>
      </c>
      <c r="C8" s="365"/>
      <c r="D8" s="365">
        <v>10</v>
      </c>
      <c r="E8" s="365"/>
      <c r="F8" s="365"/>
      <c r="G8" s="202"/>
    </row>
    <row r="9" spans="1:7" ht="15">
      <c r="A9" s="367" t="s">
        <v>642</v>
      </c>
      <c r="B9" s="366" t="s">
        <v>643</v>
      </c>
      <c r="C9" s="365"/>
      <c r="D9" s="365"/>
      <c r="E9" s="365"/>
      <c r="F9" s="365"/>
      <c r="G9" s="202"/>
    </row>
    <row r="10" spans="1:7" ht="15">
      <c r="A10" s="367" t="s">
        <v>644</v>
      </c>
      <c r="B10" s="366" t="s">
        <v>645</v>
      </c>
      <c r="C10" s="365"/>
      <c r="D10" s="365"/>
      <c r="E10" s="365"/>
      <c r="F10" s="365"/>
      <c r="G10" s="202"/>
    </row>
    <row r="11" spans="1:7" ht="15">
      <c r="A11" s="367" t="s">
        <v>646</v>
      </c>
      <c r="B11" s="366" t="s">
        <v>647</v>
      </c>
      <c r="C11" s="365"/>
      <c r="D11" s="365"/>
      <c r="E11" s="365"/>
      <c r="F11" s="365"/>
      <c r="G11" s="202"/>
    </row>
    <row r="12" spans="1:7" ht="15">
      <c r="A12" s="367" t="s">
        <v>648</v>
      </c>
      <c r="B12" s="366" t="s">
        <v>649</v>
      </c>
      <c r="C12" s="365">
        <v>384</v>
      </c>
      <c r="D12" s="365">
        <v>352</v>
      </c>
      <c r="E12" s="365"/>
      <c r="F12" s="365"/>
      <c r="G12" s="202">
        <v>384</v>
      </c>
    </row>
    <row r="13" spans="1:7" ht="15">
      <c r="A13" s="367" t="s">
        <v>650</v>
      </c>
      <c r="B13" s="366" t="s">
        <v>651</v>
      </c>
      <c r="C13" s="365"/>
      <c r="D13" s="365"/>
      <c r="E13" s="365"/>
      <c r="F13" s="365"/>
      <c r="G13" s="202"/>
    </row>
    <row r="14" spans="1:7" ht="15">
      <c r="A14" s="368" t="s">
        <v>652</v>
      </c>
      <c r="B14" s="366" t="s">
        <v>653</v>
      </c>
      <c r="C14" s="365">
        <v>131</v>
      </c>
      <c r="D14" s="365">
        <v>150</v>
      </c>
      <c r="E14" s="365"/>
      <c r="F14" s="365"/>
      <c r="G14" s="202">
        <v>156</v>
      </c>
    </row>
    <row r="15" spans="1:7" ht="15">
      <c r="A15" s="368" t="s">
        <v>654</v>
      </c>
      <c r="B15" s="366" t="s">
        <v>655</v>
      </c>
      <c r="C15" s="365"/>
      <c r="D15" s="365"/>
      <c r="E15" s="365"/>
      <c r="F15" s="365"/>
      <c r="G15" s="202"/>
    </row>
    <row r="16" spans="1:7" ht="15">
      <c r="A16" s="368" t="s">
        <v>656</v>
      </c>
      <c r="B16" s="366" t="s">
        <v>657</v>
      </c>
      <c r="C16" s="365"/>
      <c r="D16" s="365"/>
      <c r="E16" s="365"/>
      <c r="F16" s="365"/>
      <c r="G16" s="202"/>
    </row>
    <row r="17" spans="1:7" ht="15">
      <c r="A17" s="368" t="s">
        <v>658</v>
      </c>
      <c r="B17" s="366" t="s">
        <v>659</v>
      </c>
      <c r="C17" s="365"/>
      <c r="D17" s="365"/>
      <c r="E17" s="365"/>
      <c r="F17" s="365"/>
      <c r="G17" s="202"/>
    </row>
    <row r="18" spans="1:7" ht="15">
      <c r="A18" s="368" t="s">
        <v>660</v>
      </c>
      <c r="B18" s="366" t="s">
        <v>661</v>
      </c>
      <c r="C18" s="365">
        <v>150</v>
      </c>
      <c r="D18" s="365">
        <v>1264</v>
      </c>
      <c r="E18" s="365"/>
      <c r="F18" s="365"/>
      <c r="G18" s="202">
        <v>102</v>
      </c>
    </row>
    <row r="19" spans="1:7" ht="15">
      <c r="A19" s="369" t="s">
        <v>428</v>
      </c>
      <c r="B19" s="370" t="s">
        <v>429</v>
      </c>
      <c r="C19" s="371">
        <f>SUM(C6:C18)</f>
        <v>9880</v>
      </c>
      <c r="D19" s="371">
        <f>SUM(D6:D18)</f>
        <v>10726</v>
      </c>
      <c r="E19" s="371"/>
      <c r="F19" s="371"/>
      <c r="G19" s="80">
        <f>SUM(G6:G18)</f>
        <v>10024</v>
      </c>
    </row>
    <row r="20" spans="1:7" ht="15">
      <c r="A20" s="368" t="s">
        <v>662</v>
      </c>
      <c r="B20" s="366" t="s">
        <v>663</v>
      </c>
      <c r="C20" s="365"/>
      <c r="D20" s="365"/>
      <c r="E20" s="365"/>
      <c r="F20" s="365"/>
      <c r="G20" s="202"/>
    </row>
    <row r="21" spans="1:7" ht="15">
      <c r="A21" s="368" t="s">
        <v>664</v>
      </c>
      <c r="B21" s="366" t="s">
        <v>665</v>
      </c>
      <c r="C21" s="365">
        <v>1420</v>
      </c>
      <c r="D21" s="365">
        <v>544</v>
      </c>
      <c r="E21" s="365"/>
      <c r="F21" s="365"/>
      <c r="G21" s="202">
        <v>1326</v>
      </c>
    </row>
    <row r="22" spans="1:7" ht="15">
      <c r="A22" s="372" t="s">
        <v>666</v>
      </c>
      <c r="B22" s="366" t="s">
        <v>667</v>
      </c>
      <c r="C22" s="365"/>
      <c r="D22" s="365">
        <v>2980</v>
      </c>
      <c r="E22" s="365"/>
      <c r="F22" s="365"/>
      <c r="G22" s="202">
        <v>2119</v>
      </c>
    </row>
    <row r="23" spans="1:7" ht="15">
      <c r="A23" s="373" t="s">
        <v>430</v>
      </c>
      <c r="B23" s="370" t="s">
        <v>431</v>
      </c>
      <c r="C23" s="371">
        <f>SUM(C21:C22)</f>
        <v>1420</v>
      </c>
      <c r="D23" s="371">
        <f>SUM(D20:D22)</f>
        <v>3524</v>
      </c>
      <c r="E23" s="365"/>
      <c r="F23" s="365"/>
      <c r="G23" s="80">
        <f>SUM(G20:G22)</f>
        <v>3445</v>
      </c>
    </row>
    <row r="24" spans="1:7" ht="15">
      <c r="A24" s="374" t="s">
        <v>432</v>
      </c>
      <c r="B24" s="375" t="s">
        <v>433</v>
      </c>
      <c r="C24" s="371">
        <v>11300</v>
      </c>
      <c r="D24" s="371">
        <v>14250</v>
      </c>
      <c r="E24" s="365"/>
      <c r="F24" s="365"/>
      <c r="G24" s="80">
        <f>SUM(G23,G19)</f>
        <v>13469</v>
      </c>
    </row>
    <row r="25" spans="1:7" ht="15">
      <c r="A25" s="376" t="s">
        <v>434</v>
      </c>
      <c r="B25" s="375" t="s">
        <v>435</v>
      </c>
      <c r="C25" s="371">
        <v>3100</v>
      </c>
      <c r="D25" s="371">
        <v>4510</v>
      </c>
      <c r="E25" s="365"/>
      <c r="F25" s="365"/>
      <c r="G25" s="80">
        <v>3821</v>
      </c>
    </row>
    <row r="26" spans="1:7" ht="15">
      <c r="A26" s="368" t="s">
        <v>668</v>
      </c>
      <c r="B26" s="366" t="s">
        <v>669</v>
      </c>
      <c r="C26" s="365">
        <v>200</v>
      </c>
      <c r="D26" s="365">
        <v>95</v>
      </c>
      <c r="E26" s="365"/>
      <c r="F26" s="365"/>
      <c r="G26" s="202">
        <v>151</v>
      </c>
    </row>
    <row r="27" spans="1:7" ht="15">
      <c r="A27" s="368" t="s">
        <v>670</v>
      </c>
      <c r="B27" s="366" t="s">
        <v>671</v>
      </c>
      <c r="C27" s="365">
        <v>1100</v>
      </c>
      <c r="D27" s="365">
        <v>1622</v>
      </c>
      <c r="E27" s="365"/>
      <c r="F27" s="365"/>
      <c r="G27" s="202">
        <v>1530</v>
      </c>
    </row>
    <row r="28" spans="1:7" ht="15">
      <c r="A28" s="368" t="s">
        <v>672</v>
      </c>
      <c r="B28" s="366" t="s">
        <v>673</v>
      </c>
      <c r="C28" s="365"/>
      <c r="D28" s="365"/>
      <c r="E28" s="365"/>
      <c r="F28" s="365"/>
      <c r="G28" s="202"/>
    </row>
    <row r="29" spans="1:7" ht="15">
      <c r="A29" s="373" t="s">
        <v>436</v>
      </c>
      <c r="B29" s="370" t="s">
        <v>437</v>
      </c>
      <c r="C29" s="371">
        <f>SUM(C26:C28)</f>
        <v>1300</v>
      </c>
      <c r="D29" s="371">
        <f>SUM(D26:D28)</f>
        <v>1717</v>
      </c>
      <c r="E29" s="365"/>
      <c r="F29" s="365"/>
      <c r="G29" s="80">
        <f>SUM(G26:G28)</f>
        <v>1681</v>
      </c>
    </row>
    <row r="30" spans="1:7" ht="15">
      <c r="A30" s="368" t="s">
        <v>674</v>
      </c>
      <c r="B30" s="366" t="s">
        <v>675</v>
      </c>
      <c r="C30" s="365">
        <v>200</v>
      </c>
      <c r="D30" s="365">
        <v>175</v>
      </c>
      <c r="E30" s="365"/>
      <c r="F30" s="365"/>
      <c r="G30" s="202">
        <v>180</v>
      </c>
    </row>
    <row r="31" spans="1:7" ht="15">
      <c r="A31" s="368" t="s">
        <v>676</v>
      </c>
      <c r="B31" s="366" t="s">
        <v>677</v>
      </c>
      <c r="C31" s="365">
        <v>450</v>
      </c>
      <c r="D31" s="365">
        <v>388</v>
      </c>
      <c r="E31" s="365"/>
      <c r="F31" s="365"/>
      <c r="G31" s="202">
        <v>200</v>
      </c>
    </row>
    <row r="32" spans="1:7" ht="15" customHeight="1">
      <c r="A32" s="373" t="s">
        <v>438</v>
      </c>
      <c r="B32" s="370" t="s">
        <v>439</v>
      </c>
      <c r="C32" s="371">
        <f>SUM(C30:C31)</f>
        <v>650</v>
      </c>
      <c r="D32" s="371">
        <f>SUM(D30:D31)</f>
        <v>563</v>
      </c>
      <c r="E32" s="371"/>
      <c r="F32" s="371"/>
      <c r="G32" s="80">
        <f>SUM(G30:G31)</f>
        <v>380</v>
      </c>
    </row>
    <row r="33" spans="1:7" ht="15">
      <c r="A33" s="368" t="s">
        <v>678</v>
      </c>
      <c r="B33" s="366" t="s">
        <v>679</v>
      </c>
      <c r="C33" s="365">
        <v>5700</v>
      </c>
      <c r="D33" s="365">
        <v>5655</v>
      </c>
      <c r="E33" s="365"/>
      <c r="F33" s="365"/>
      <c r="G33" s="202">
        <v>5239</v>
      </c>
    </row>
    <row r="34" spans="1:7" ht="15">
      <c r="A34" s="368" t="s">
        <v>680</v>
      </c>
      <c r="B34" s="366" t="s">
        <v>681</v>
      </c>
      <c r="C34" s="365"/>
      <c r="D34" s="365">
        <v>344</v>
      </c>
      <c r="E34" s="365"/>
      <c r="F34" s="365"/>
      <c r="G34" s="202"/>
    </row>
    <row r="35" spans="1:7" ht="15">
      <c r="A35" s="368" t="s">
        <v>682</v>
      </c>
      <c r="B35" s="366" t="s">
        <v>683</v>
      </c>
      <c r="C35" s="365">
        <v>200</v>
      </c>
      <c r="D35" s="365">
        <v>1020</v>
      </c>
      <c r="E35" s="365"/>
      <c r="F35" s="365"/>
      <c r="G35" s="202">
        <v>402</v>
      </c>
    </row>
    <row r="36" spans="1:7" ht="15">
      <c r="A36" s="368" t="s">
        <v>684</v>
      </c>
      <c r="B36" s="366" t="s">
        <v>685</v>
      </c>
      <c r="C36" s="365">
        <v>800</v>
      </c>
      <c r="D36" s="365">
        <v>665</v>
      </c>
      <c r="E36" s="365"/>
      <c r="F36" s="365"/>
      <c r="G36" s="202">
        <v>859</v>
      </c>
    </row>
    <row r="37" spans="1:7" ht="15">
      <c r="A37" s="377" t="s">
        <v>686</v>
      </c>
      <c r="B37" s="366" t="s">
        <v>687</v>
      </c>
      <c r="C37" s="365"/>
      <c r="D37" s="365"/>
      <c r="E37" s="365"/>
      <c r="F37" s="365"/>
      <c r="G37" s="202"/>
    </row>
    <row r="38" spans="1:7" ht="15">
      <c r="A38" s="372" t="s">
        <v>688</v>
      </c>
      <c r="B38" s="366" t="s">
        <v>689</v>
      </c>
      <c r="C38" s="365"/>
      <c r="D38" s="365"/>
      <c r="E38" s="365"/>
      <c r="F38" s="365"/>
      <c r="G38" s="202"/>
    </row>
    <row r="39" spans="1:7" ht="15">
      <c r="A39" s="368" t="s">
        <v>690</v>
      </c>
      <c r="B39" s="366" t="s">
        <v>691</v>
      </c>
      <c r="C39" s="365">
        <v>6200</v>
      </c>
      <c r="D39" s="365">
        <v>11731</v>
      </c>
      <c r="E39" s="365"/>
      <c r="F39" s="365"/>
      <c r="G39" s="202">
        <v>13766</v>
      </c>
    </row>
    <row r="40" spans="1:7" ht="15">
      <c r="A40" s="373" t="s">
        <v>440</v>
      </c>
      <c r="B40" s="370" t="s">
        <v>441</v>
      </c>
      <c r="C40" s="371">
        <f>SUM(C33:C39)</f>
        <v>12900</v>
      </c>
      <c r="D40" s="371">
        <f>SUM(D33:D39)</f>
        <v>19415</v>
      </c>
      <c r="E40" s="365"/>
      <c r="F40" s="365"/>
      <c r="G40" s="80">
        <f>SUM(G33:G39)</f>
        <v>20266</v>
      </c>
    </row>
    <row r="41" spans="1:7" ht="15">
      <c r="A41" s="368" t="s">
        <v>692</v>
      </c>
      <c r="B41" s="366" t="s">
        <v>693</v>
      </c>
      <c r="C41" s="365">
        <v>280</v>
      </c>
      <c r="D41" s="365">
        <v>291</v>
      </c>
      <c r="E41" s="365"/>
      <c r="F41" s="365"/>
      <c r="G41" s="202">
        <v>319</v>
      </c>
    </row>
    <row r="42" spans="1:7" ht="15">
      <c r="A42" s="368" t="s">
        <v>694</v>
      </c>
      <c r="B42" s="366" t="s">
        <v>695</v>
      </c>
      <c r="C42" s="365">
        <v>330</v>
      </c>
      <c r="D42" s="365">
        <v>752</v>
      </c>
      <c r="E42" s="365"/>
      <c r="F42" s="365"/>
      <c r="G42" s="202">
        <v>328</v>
      </c>
    </row>
    <row r="43" spans="1:7" ht="15">
      <c r="A43" s="373" t="s">
        <v>442</v>
      </c>
      <c r="B43" s="370" t="s">
        <v>443</v>
      </c>
      <c r="C43" s="371">
        <f>SUM(C41:C42)</f>
        <v>610</v>
      </c>
      <c r="D43" s="371">
        <f>SUM(D41:D42)</f>
        <v>1043</v>
      </c>
      <c r="E43" s="365"/>
      <c r="F43" s="365"/>
      <c r="G43" s="80">
        <f>SUM(G41:G42)</f>
        <v>647</v>
      </c>
    </row>
    <row r="44" spans="1:7" ht="15">
      <c r="A44" s="368" t="s">
        <v>696</v>
      </c>
      <c r="B44" s="366" t="s">
        <v>697</v>
      </c>
      <c r="C44" s="365">
        <v>2090</v>
      </c>
      <c r="D44" s="365">
        <v>4045</v>
      </c>
      <c r="E44" s="365"/>
      <c r="F44" s="365"/>
      <c r="G44" s="202">
        <v>4042</v>
      </c>
    </row>
    <row r="45" spans="1:7" ht="15">
      <c r="A45" s="368" t="s">
        <v>698</v>
      </c>
      <c r="B45" s="366" t="s">
        <v>699</v>
      </c>
      <c r="C45" s="365">
        <v>2100</v>
      </c>
      <c r="D45" s="365">
        <v>2430</v>
      </c>
      <c r="E45" s="365"/>
      <c r="F45" s="365"/>
      <c r="G45" s="202">
        <v>1341</v>
      </c>
    </row>
    <row r="46" spans="1:7" ht="15">
      <c r="A46" s="368" t="s">
        <v>700</v>
      </c>
      <c r="B46" s="366" t="s">
        <v>701</v>
      </c>
      <c r="C46" s="365"/>
      <c r="D46" s="365"/>
      <c r="E46" s="365"/>
      <c r="F46" s="365"/>
      <c r="G46" s="202"/>
    </row>
    <row r="47" spans="1:7" ht="15">
      <c r="A47" s="368" t="s">
        <v>702</v>
      </c>
      <c r="B47" s="366" t="s">
        <v>703</v>
      </c>
      <c r="C47" s="365"/>
      <c r="D47" s="365"/>
      <c r="E47" s="365"/>
      <c r="F47" s="365"/>
      <c r="G47" s="202"/>
    </row>
    <row r="48" spans="1:7" ht="15">
      <c r="A48" s="368" t="s">
        <v>704</v>
      </c>
      <c r="B48" s="366" t="s">
        <v>705</v>
      </c>
      <c r="C48" s="365">
        <v>350</v>
      </c>
      <c r="D48" s="365">
        <v>697</v>
      </c>
      <c r="E48" s="365"/>
      <c r="F48" s="365"/>
      <c r="G48" s="202">
        <v>576</v>
      </c>
    </row>
    <row r="49" spans="1:7" ht="15">
      <c r="A49" s="373" t="s">
        <v>444</v>
      </c>
      <c r="B49" s="370" t="s">
        <v>445</v>
      </c>
      <c r="C49" s="371">
        <f>SUM(C44:C48)</f>
        <v>4540</v>
      </c>
      <c r="D49" s="371">
        <f>SUM(D44:D48)</f>
        <v>7172</v>
      </c>
      <c r="E49" s="365"/>
      <c r="F49" s="365"/>
      <c r="G49" s="80">
        <f>SUM(G44:G48)</f>
        <v>5959</v>
      </c>
    </row>
    <row r="50" spans="1:7" ht="15">
      <c r="A50" s="376" t="s">
        <v>107</v>
      </c>
      <c r="B50" s="375" t="s">
        <v>446</v>
      </c>
      <c r="C50" s="371">
        <v>20000</v>
      </c>
      <c r="D50" s="371">
        <v>29910</v>
      </c>
      <c r="E50" s="365"/>
      <c r="F50" s="365"/>
      <c r="G50" s="80">
        <f>SUM(G29,G32,G40,G43,G49)</f>
        <v>28933</v>
      </c>
    </row>
    <row r="51" spans="1:7" ht="15">
      <c r="A51" s="378" t="s">
        <v>447</v>
      </c>
      <c r="B51" s="366" t="s">
        <v>448</v>
      </c>
      <c r="C51" s="365"/>
      <c r="D51" s="365"/>
      <c r="E51" s="365"/>
      <c r="F51" s="365"/>
      <c r="G51" s="202"/>
    </row>
    <row r="52" spans="1:7" ht="15">
      <c r="A52" s="378" t="s">
        <v>340</v>
      </c>
      <c r="B52" s="366" t="s">
        <v>339</v>
      </c>
      <c r="C52" s="365"/>
      <c r="D52" s="365"/>
      <c r="E52" s="365"/>
      <c r="F52" s="365"/>
      <c r="G52" s="202"/>
    </row>
    <row r="53" spans="1:7" ht="15">
      <c r="A53" s="379" t="s">
        <v>449</v>
      </c>
      <c r="B53" s="366" t="s">
        <v>450</v>
      </c>
      <c r="C53" s="365"/>
      <c r="D53" s="365"/>
      <c r="E53" s="365"/>
      <c r="F53" s="365"/>
      <c r="G53" s="202"/>
    </row>
    <row r="54" spans="1:7" ht="15">
      <c r="A54" s="379" t="s">
        <v>451</v>
      </c>
      <c r="B54" s="366" t="s">
        <v>341</v>
      </c>
      <c r="C54" s="365"/>
      <c r="D54" s="365"/>
      <c r="E54" s="365"/>
      <c r="F54" s="365"/>
      <c r="G54" s="202"/>
    </row>
    <row r="55" spans="1:7" ht="15">
      <c r="A55" s="379" t="s">
        <v>452</v>
      </c>
      <c r="B55" s="366" t="s">
        <v>346</v>
      </c>
      <c r="C55" s="365"/>
      <c r="D55" s="365"/>
      <c r="E55" s="365"/>
      <c r="F55" s="365"/>
      <c r="G55" s="202"/>
    </row>
    <row r="56" spans="1:7" ht="15">
      <c r="A56" s="378" t="s">
        <v>453</v>
      </c>
      <c r="B56" s="366" t="s">
        <v>347</v>
      </c>
      <c r="C56" s="365"/>
      <c r="D56" s="365"/>
      <c r="E56" s="365"/>
      <c r="F56" s="365"/>
      <c r="G56" s="202"/>
    </row>
    <row r="57" spans="1:7" ht="15">
      <c r="A57" s="378" t="s">
        <v>454</v>
      </c>
      <c r="B57" s="366" t="s">
        <v>350</v>
      </c>
      <c r="C57" s="365"/>
      <c r="D57" s="365"/>
      <c r="E57" s="365"/>
      <c r="F57" s="365"/>
      <c r="G57" s="202"/>
    </row>
    <row r="58" spans="1:7" ht="15">
      <c r="A58" s="378" t="s">
        <v>455</v>
      </c>
      <c r="B58" s="366" t="s">
        <v>351</v>
      </c>
      <c r="C58" s="365"/>
      <c r="D58" s="365"/>
      <c r="E58" s="365"/>
      <c r="F58" s="365"/>
      <c r="G58" s="202"/>
    </row>
    <row r="59" spans="1:7" ht="15">
      <c r="A59" s="380" t="s">
        <v>106</v>
      </c>
      <c r="B59" s="375" t="s">
        <v>353</v>
      </c>
      <c r="C59" s="365"/>
      <c r="D59" s="365"/>
      <c r="E59" s="365"/>
      <c r="F59" s="365"/>
      <c r="G59" s="80">
        <f>SUM(G51:G58)</f>
        <v>0</v>
      </c>
    </row>
    <row r="60" spans="1:7" ht="15">
      <c r="A60" s="381" t="s">
        <v>456</v>
      </c>
      <c r="B60" s="366" t="s">
        <v>457</v>
      </c>
      <c r="C60" s="365"/>
      <c r="D60" s="365"/>
      <c r="E60" s="365"/>
      <c r="F60" s="365"/>
      <c r="G60" s="202"/>
    </row>
    <row r="61" spans="1:7" ht="15">
      <c r="A61" s="381" t="s">
        <v>458</v>
      </c>
      <c r="B61" s="366" t="s">
        <v>459</v>
      </c>
      <c r="C61" s="365"/>
      <c r="D61" s="365"/>
      <c r="E61" s="365"/>
      <c r="F61" s="365"/>
      <c r="G61" s="202"/>
    </row>
    <row r="62" spans="1:7" ht="15">
      <c r="A62" s="381" t="s">
        <v>460</v>
      </c>
      <c r="B62" s="366" t="s">
        <v>461</v>
      </c>
      <c r="C62" s="365"/>
      <c r="D62" s="365"/>
      <c r="E62" s="365"/>
      <c r="F62" s="365"/>
      <c r="G62" s="202"/>
    </row>
    <row r="63" spans="1:7" ht="15">
      <c r="A63" s="381" t="s">
        <v>210</v>
      </c>
      <c r="B63" s="366" t="s">
        <v>200</v>
      </c>
      <c r="C63" s="365"/>
      <c r="D63" s="365"/>
      <c r="E63" s="365"/>
      <c r="F63" s="365"/>
      <c r="G63" s="202"/>
    </row>
    <row r="64" spans="1:7" ht="15">
      <c r="A64" s="381" t="s">
        <v>462</v>
      </c>
      <c r="B64" s="366" t="s">
        <v>211</v>
      </c>
      <c r="C64" s="365"/>
      <c r="D64" s="365"/>
      <c r="E64" s="365"/>
      <c r="F64" s="365"/>
      <c r="G64" s="202"/>
    </row>
    <row r="65" spans="1:7" ht="15">
      <c r="A65" s="381" t="s">
        <v>214</v>
      </c>
      <c r="B65" s="366" t="s">
        <v>213</v>
      </c>
      <c r="C65" s="365"/>
      <c r="D65" s="365">
        <v>95</v>
      </c>
      <c r="E65" s="365"/>
      <c r="F65" s="365"/>
      <c r="G65" s="202">
        <v>553</v>
      </c>
    </row>
    <row r="66" spans="1:7" ht="15">
      <c r="A66" s="381" t="s">
        <v>463</v>
      </c>
      <c r="B66" s="366" t="s">
        <v>464</v>
      </c>
      <c r="C66" s="365"/>
      <c r="D66" s="365"/>
      <c r="E66" s="365"/>
      <c r="F66" s="365"/>
      <c r="G66" s="202"/>
    </row>
    <row r="67" spans="1:7" ht="15">
      <c r="A67" s="381" t="s">
        <v>465</v>
      </c>
      <c r="B67" s="366" t="s">
        <v>215</v>
      </c>
      <c r="C67" s="365"/>
      <c r="D67" s="365"/>
      <c r="E67" s="365"/>
      <c r="F67" s="365"/>
      <c r="G67" s="202"/>
    </row>
    <row r="68" spans="1:7" ht="15">
      <c r="A68" s="381" t="s">
        <v>466</v>
      </c>
      <c r="B68" s="366" t="s">
        <v>467</v>
      </c>
      <c r="C68" s="365"/>
      <c r="D68" s="365"/>
      <c r="E68" s="365"/>
      <c r="F68" s="365"/>
      <c r="G68" s="202"/>
    </row>
    <row r="69" spans="1:7" ht="15">
      <c r="A69" s="382" t="s">
        <v>468</v>
      </c>
      <c r="B69" s="366" t="s">
        <v>469</v>
      </c>
      <c r="C69" s="365"/>
      <c r="D69" s="365"/>
      <c r="E69" s="365"/>
      <c r="F69" s="365"/>
      <c r="G69" s="202"/>
    </row>
    <row r="70" spans="1:7" ht="15">
      <c r="A70" s="381" t="s">
        <v>470</v>
      </c>
      <c r="B70" s="366" t="s">
        <v>224</v>
      </c>
      <c r="C70" s="365"/>
      <c r="D70" s="365"/>
      <c r="E70" s="365"/>
      <c r="F70" s="365"/>
      <c r="G70" s="202"/>
    </row>
    <row r="71" spans="1:7" ht="15">
      <c r="A71" s="382" t="s">
        <v>471</v>
      </c>
      <c r="B71" s="366" t="s">
        <v>472</v>
      </c>
      <c r="C71" s="365"/>
      <c r="D71" s="365">
        <v>200</v>
      </c>
      <c r="E71" s="365"/>
      <c r="F71" s="365"/>
      <c r="G71" s="202"/>
    </row>
    <row r="72" spans="1:7" ht="15">
      <c r="A72" s="382" t="s">
        <v>473</v>
      </c>
      <c r="B72" s="366" t="s">
        <v>472</v>
      </c>
      <c r="C72" s="365"/>
      <c r="D72" s="365"/>
      <c r="E72" s="365"/>
      <c r="F72" s="365"/>
      <c r="G72" s="202"/>
    </row>
    <row r="73" spans="1:7" ht="15">
      <c r="A73" s="380" t="s">
        <v>474</v>
      </c>
      <c r="B73" s="375" t="s">
        <v>475</v>
      </c>
      <c r="C73" s="365"/>
      <c r="D73" s="371">
        <f>SUM(D60:D72)</f>
        <v>295</v>
      </c>
      <c r="E73" s="371"/>
      <c r="F73" s="371"/>
      <c r="G73" s="80">
        <f>SUM(G60:G72)</f>
        <v>553</v>
      </c>
    </row>
    <row r="74" spans="1:7" ht="15.75">
      <c r="A74" s="383" t="s">
        <v>476</v>
      </c>
      <c r="B74" s="375"/>
      <c r="C74" s="371">
        <v>34400</v>
      </c>
      <c r="D74" s="371">
        <v>48965</v>
      </c>
      <c r="E74" s="371"/>
      <c r="F74" s="371"/>
      <c r="G74" s="80">
        <f>SUM(G24,G25,G50,G59,G73)</f>
        <v>46776</v>
      </c>
    </row>
    <row r="75" spans="1:7" ht="15">
      <c r="A75" s="384" t="s">
        <v>280</v>
      </c>
      <c r="B75" s="366" t="s">
        <v>281</v>
      </c>
      <c r="C75" s="365"/>
      <c r="D75" s="365"/>
      <c r="E75" s="365"/>
      <c r="F75" s="365"/>
      <c r="G75" s="202"/>
    </row>
    <row r="76" spans="1:7" ht="15">
      <c r="A76" s="384" t="s">
        <v>477</v>
      </c>
      <c r="B76" s="366" t="s">
        <v>283</v>
      </c>
      <c r="C76" s="365"/>
      <c r="D76" s="365"/>
      <c r="E76" s="365"/>
      <c r="F76" s="365"/>
      <c r="G76" s="202"/>
    </row>
    <row r="77" spans="1:7" ht="15">
      <c r="A77" s="384" t="s">
        <v>284</v>
      </c>
      <c r="B77" s="366" t="s">
        <v>285</v>
      </c>
      <c r="C77" s="365"/>
      <c r="D77" s="365"/>
      <c r="E77" s="365"/>
      <c r="F77" s="365"/>
      <c r="G77" s="202">
        <v>73</v>
      </c>
    </row>
    <row r="78" spans="1:7" ht="15">
      <c r="A78" s="384" t="s">
        <v>286</v>
      </c>
      <c r="B78" s="366" t="s">
        <v>287</v>
      </c>
      <c r="C78" s="365"/>
      <c r="D78" s="365">
        <v>95</v>
      </c>
      <c r="E78" s="365"/>
      <c r="F78" s="365"/>
      <c r="G78" s="202"/>
    </row>
    <row r="79" spans="1:7" ht="15">
      <c r="A79" s="372" t="s">
        <v>288</v>
      </c>
      <c r="B79" s="366" t="s">
        <v>289</v>
      </c>
      <c r="C79" s="365"/>
      <c r="D79" s="365"/>
      <c r="E79" s="365"/>
      <c r="F79" s="365"/>
      <c r="G79" s="202"/>
    </row>
    <row r="80" spans="1:7" ht="15">
      <c r="A80" s="372" t="s">
        <v>290</v>
      </c>
      <c r="B80" s="366" t="s">
        <v>291</v>
      </c>
      <c r="C80" s="365"/>
      <c r="D80" s="365"/>
      <c r="E80" s="365"/>
      <c r="F80" s="365"/>
      <c r="G80" s="202"/>
    </row>
    <row r="81" spans="1:7" ht="15">
      <c r="A81" s="372" t="s">
        <v>292</v>
      </c>
      <c r="B81" s="366" t="s">
        <v>293</v>
      </c>
      <c r="C81" s="365"/>
      <c r="D81" s="365">
        <v>25</v>
      </c>
      <c r="E81" s="365"/>
      <c r="F81" s="365"/>
      <c r="G81" s="202">
        <v>20</v>
      </c>
    </row>
    <row r="82" spans="1:7" ht="15">
      <c r="A82" s="385" t="s">
        <v>294</v>
      </c>
      <c r="B82" s="375" t="s">
        <v>295</v>
      </c>
      <c r="C82" s="365"/>
      <c r="D82" s="371">
        <f>SUM(D75:D81)</f>
        <v>120</v>
      </c>
      <c r="E82" s="371"/>
      <c r="F82" s="371"/>
      <c r="G82" s="80">
        <f>SUM(G75:G81)</f>
        <v>93</v>
      </c>
    </row>
    <row r="83" spans="1:7" ht="15">
      <c r="A83" s="378" t="s">
        <v>5</v>
      </c>
      <c r="B83" s="366" t="s">
        <v>296</v>
      </c>
      <c r="C83" s="365"/>
      <c r="D83" s="365"/>
      <c r="E83" s="365"/>
      <c r="F83" s="365"/>
      <c r="G83" s="202"/>
    </row>
    <row r="84" spans="1:7" ht="15">
      <c r="A84" s="378" t="s">
        <v>297</v>
      </c>
      <c r="B84" s="366" t="s">
        <v>298</v>
      </c>
      <c r="C84" s="365"/>
      <c r="D84" s="365"/>
      <c r="E84" s="365"/>
      <c r="F84" s="365"/>
      <c r="G84" s="202"/>
    </row>
    <row r="85" spans="1:7" ht="15">
      <c r="A85" s="378" t="s">
        <v>299</v>
      </c>
      <c r="B85" s="366" t="s">
        <v>300</v>
      </c>
      <c r="C85" s="365"/>
      <c r="D85" s="365"/>
      <c r="E85" s="365"/>
      <c r="F85" s="365"/>
      <c r="G85" s="202"/>
    </row>
    <row r="86" spans="1:7" ht="15">
      <c r="A86" s="378" t="s">
        <v>301</v>
      </c>
      <c r="B86" s="366" t="s">
        <v>302</v>
      </c>
      <c r="C86" s="365"/>
      <c r="D86" s="365"/>
      <c r="E86" s="365"/>
      <c r="F86" s="365"/>
      <c r="G86" s="202"/>
    </row>
    <row r="87" spans="1:7" ht="15">
      <c r="A87" s="380" t="s">
        <v>303</v>
      </c>
      <c r="B87" s="375" t="s">
        <v>304</v>
      </c>
      <c r="C87" s="365"/>
      <c r="D87" s="365"/>
      <c r="E87" s="365"/>
      <c r="F87" s="365"/>
      <c r="G87" s="80">
        <f>SUM(G83:G86)</f>
        <v>0</v>
      </c>
    </row>
    <row r="88" spans="1:7" ht="15">
      <c r="A88" s="378" t="s">
        <v>478</v>
      </c>
      <c r="B88" s="366" t="s">
        <v>479</v>
      </c>
      <c r="C88" s="365"/>
      <c r="D88" s="365"/>
      <c r="E88" s="365"/>
      <c r="F88" s="365"/>
      <c r="G88" s="202"/>
    </row>
    <row r="89" spans="1:7" ht="15">
      <c r="A89" s="378" t="s">
        <v>105</v>
      </c>
      <c r="B89" s="366" t="s">
        <v>227</v>
      </c>
      <c r="C89" s="365"/>
      <c r="D89" s="365"/>
      <c r="E89" s="365"/>
      <c r="F89" s="365"/>
      <c r="G89" s="202"/>
    </row>
    <row r="90" spans="1:7" ht="15">
      <c r="A90" s="378" t="s">
        <v>480</v>
      </c>
      <c r="B90" s="366" t="s">
        <v>229</v>
      </c>
      <c r="C90" s="365"/>
      <c r="D90" s="365"/>
      <c r="E90" s="365"/>
      <c r="F90" s="365"/>
      <c r="G90" s="202"/>
    </row>
    <row r="91" spans="1:7" ht="15">
      <c r="A91" s="378" t="s">
        <v>481</v>
      </c>
      <c r="B91" s="366" t="s">
        <v>230</v>
      </c>
      <c r="C91" s="365"/>
      <c r="D91" s="365"/>
      <c r="E91" s="365"/>
      <c r="F91" s="365"/>
      <c r="G91" s="202"/>
    </row>
    <row r="92" spans="1:7" ht="15">
      <c r="A92" s="378" t="s">
        <v>482</v>
      </c>
      <c r="B92" s="366" t="s">
        <v>483</v>
      </c>
      <c r="C92" s="365"/>
      <c r="D92" s="365"/>
      <c r="E92" s="365"/>
      <c r="F92" s="365"/>
      <c r="G92" s="202"/>
    </row>
    <row r="93" spans="1:7" ht="15">
      <c r="A93" s="378" t="s">
        <v>484</v>
      </c>
      <c r="B93" s="366" t="s">
        <v>232</v>
      </c>
      <c r="C93" s="365"/>
      <c r="D93" s="365"/>
      <c r="E93" s="365"/>
      <c r="F93" s="365"/>
      <c r="G93" s="202"/>
    </row>
    <row r="94" spans="1:7" ht="15">
      <c r="A94" s="378" t="s">
        <v>485</v>
      </c>
      <c r="B94" s="366" t="s">
        <v>486</v>
      </c>
      <c r="C94" s="365"/>
      <c r="D94" s="365"/>
      <c r="E94" s="365"/>
      <c r="F94" s="365"/>
      <c r="G94" s="202"/>
    </row>
    <row r="95" spans="1:7" ht="15">
      <c r="A95" s="378" t="s">
        <v>235</v>
      </c>
      <c r="B95" s="366" t="s">
        <v>234</v>
      </c>
      <c r="C95" s="365"/>
      <c r="D95" s="365"/>
      <c r="E95" s="365"/>
      <c r="F95" s="365"/>
      <c r="G95" s="202"/>
    </row>
    <row r="96" spans="1:7" ht="15">
      <c r="A96" s="380" t="s">
        <v>487</v>
      </c>
      <c r="B96" s="375" t="s">
        <v>488</v>
      </c>
      <c r="C96" s="365"/>
      <c r="D96" s="365"/>
      <c r="E96" s="365"/>
      <c r="F96" s="365"/>
      <c r="G96" s="80">
        <f>SUM(G88:G95)</f>
        <v>0</v>
      </c>
    </row>
    <row r="97" spans="1:7" ht="15.75">
      <c r="A97" s="383" t="s">
        <v>489</v>
      </c>
      <c r="B97" s="375"/>
      <c r="C97" s="365"/>
      <c r="D97" s="371">
        <v>120</v>
      </c>
      <c r="E97" s="371"/>
      <c r="F97" s="371"/>
      <c r="G97" s="80">
        <f>SUM(G96,G87,G82)</f>
        <v>93</v>
      </c>
    </row>
    <row r="98" spans="1:7" ht="15.75">
      <c r="A98" s="386" t="s">
        <v>490</v>
      </c>
      <c r="B98" s="387" t="s">
        <v>491</v>
      </c>
      <c r="C98" s="371">
        <f>SUM(C74:C97)</f>
        <v>34400</v>
      </c>
      <c r="D98" s="371">
        <v>49085</v>
      </c>
      <c r="E98" s="371"/>
      <c r="F98" s="371"/>
      <c r="G98" s="80">
        <f>SUM(G74,G97)</f>
        <v>46869</v>
      </c>
    </row>
    <row r="99" spans="1:26" ht="15">
      <c r="A99" s="378" t="s">
        <v>706</v>
      </c>
      <c r="B99" s="368" t="s">
        <v>707</v>
      </c>
      <c r="C99" s="378"/>
      <c r="D99" s="378"/>
      <c r="E99" s="378"/>
      <c r="F99" s="378"/>
      <c r="G99" s="37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9"/>
      <c r="Z99" s="389"/>
    </row>
    <row r="100" spans="1:26" ht="15">
      <c r="A100" s="378" t="s">
        <v>708</v>
      </c>
      <c r="B100" s="368" t="s">
        <v>709</v>
      </c>
      <c r="C100" s="378"/>
      <c r="D100" s="378"/>
      <c r="E100" s="378"/>
      <c r="F100" s="378"/>
      <c r="G100" s="37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9"/>
      <c r="Z100" s="389"/>
    </row>
    <row r="101" spans="1:26" ht="15">
      <c r="A101" s="378" t="s">
        <v>710</v>
      </c>
      <c r="B101" s="368" t="s">
        <v>711</v>
      </c>
      <c r="C101" s="378"/>
      <c r="D101" s="378"/>
      <c r="E101" s="378"/>
      <c r="F101" s="378"/>
      <c r="G101" s="378"/>
      <c r="H101" s="388"/>
      <c r="I101" s="388"/>
      <c r="J101" s="388"/>
      <c r="K101" s="388"/>
      <c r="L101" s="388"/>
      <c r="M101" s="388"/>
      <c r="N101" s="388"/>
      <c r="O101" s="388"/>
      <c r="P101" s="388"/>
      <c r="Q101" s="388"/>
      <c r="R101" s="388"/>
      <c r="S101" s="388"/>
      <c r="T101" s="388"/>
      <c r="U101" s="388"/>
      <c r="V101" s="388"/>
      <c r="W101" s="388"/>
      <c r="X101" s="388"/>
      <c r="Y101" s="389"/>
      <c r="Z101" s="389"/>
    </row>
    <row r="102" spans="1:26" ht="15">
      <c r="A102" s="390" t="s">
        <v>492</v>
      </c>
      <c r="B102" s="373" t="s">
        <v>493</v>
      </c>
      <c r="C102" s="390"/>
      <c r="D102" s="390"/>
      <c r="E102" s="390"/>
      <c r="F102" s="390"/>
      <c r="G102" s="390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89"/>
      <c r="Z102" s="389"/>
    </row>
    <row r="103" spans="1:26" ht="15">
      <c r="A103" s="392" t="s">
        <v>712</v>
      </c>
      <c r="B103" s="368" t="s">
        <v>713</v>
      </c>
      <c r="C103" s="392"/>
      <c r="D103" s="392"/>
      <c r="E103" s="392"/>
      <c r="F103" s="392"/>
      <c r="G103" s="392"/>
      <c r="H103" s="393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89"/>
      <c r="Z103" s="389"/>
    </row>
    <row r="104" spans="1:26" ht="15">
      <c r="A104" s="392" t="s">
        <v>714</v>
      </c>
      <c r="B104" s="368" t="s">
        <v>715</v>
      </c>
      <c r="C104" s="392"/>
      <c r="D104" s="392"/>
      <c r="E104" s="392"/>
      <c r="F104" s="392"/>
      <c r="G104" s="392"/>
      <c r="H104" s="393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89"/>
      <c r="Z104" s="389"/>
    </row>
    <row r="105" spans="1:26" ht="15">
      <c r="A105" s="378" t="s">
        <v>716</v>
      </c>
      <c r="B105" s="368" t="s">
        <v>717</v>
      </c>
      <c r="C105" s="378"/>
      <c r="D105" s="378"/>
      <c r="E105" s="378"/>
      <c r="F105" s="378"/>
      <c r="G105" s="378"/>
      <c r="H105" s="388"/>
      <c r="I105" s="388"/>
      <c r="J105" s="388"/>
      <c r="K105" s="388"/>
      <c r="L105" s="388"/>
      <c r="M105" s="388"/>
      <c r="N105" s="388"/>
      <c r="O105" s="388"/>
      <c r="P105" s="388"/>
      <c r="Q105" s="388"/>
      <c r="R105" s="388"/>
      <c r="S105" s="388"/>
      <c r="T105" s="388"/>
      <c r="U105" s="388"/>
      <c r="V105" s="388"/>
      <c r="W105" s="388"/>
      <c r="X105" s="388"/>
      <c r="Y105" s="389"/>
      <c r="Z105" s="389"/>
    </row>
    <row r="106" spans="1:26" ht="15">
      <c r="A106" s="378" t="s">
        <v>718</v>
      </c>
      <c r="B106" s="368" t="s">
        <v>719</v>
      </c>
      <c r="C106" s="378"/>
      <c r="D106" s="378"/>
      <c r="E106" s="378"/>
      <c r="F106" s="378"/>
      <c r="G106" s="37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  <c r="R106" s="388"/>
      <c r="S106" s="388"/>
      <c r="T106" s="388"/>
      <c r="U106" s="388"/>
      <c r="V106" s="388"/>
      <c r="W106" s="388"/>
      <c r="X106" s="388"/>
      <c r="Y106" s="389"/>
      <c r="Z106" s="389"/>
    </row>
    <row r="107" spans="1:26" ht="15">
      <c r="A107" s="394" t="s">
        <v>494</v>
      </c>
      <c r="B107" s="373" t="s">
        <v>495</v>
      </c>
      <c r="C107" s="394"/>
      <c r="D107" s="394"/>
      <c r="E107" s="394"/>
      <c r="F107" s="394"/>
      <c r="G107" s="394"/>
      <c r="H107" s="395"/>
      <c r="I107" s="395"/>
      <c r="J107" s="395"/>
      <c r="K107" s="395"/>
      <c r="L107" s="395"/>
      <c r="M107" s="395"/>
      <c r="N107" s="395"/>
      <c r="O107" s="395"/>
      <c r="P107" s="395"/>
      <c r="Q107" s="395"/>
      <c r="R107" s="395"/>
      <c r="S107" s="395"/>
      <c r="T107" s="395"/>
      <c r="U107" s="395"/>
      <c r="V107" s="395"/>
      <c r="W107" s="395"/>
      <c r="X107" s="395"/>
      <c r="Y107" s="389"/>
      <c r="Z107" s="389"/>
    </row>
    <row r="108" spans="1:26" ht="15">
      <c r="A108" s="392" t="s">
        <v>496</v>
      </c>
      <c r="B108" s="368" t="s">
        <v>497</v>
      </c>
      <c r="C108" s="392"/>
      <c r="D108" s="392"/>
      <c r="E108" s="392"/>
      <c r="F108" s="392"/>
      <c r="G108" s="392"/>
      <c r="H108" s="393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89"/>
      <c r="Z108" s="389"/>
    </row>
    <row r="109" spans="1:26" ht="15">
      <c r="A109" s="392" t="s">
        <v>498</v>
      </c>
      <c r="B109" s="368" t="s">
        <v>499</v>
      </c>
      <c r="C109" s="392"/>
      <c r="D109" s="392"/>
      <c r="E109" s="392"/>
      <c r="F109" s="392"/>
      <c r="G109" s="392"/>
      <c r="H109" s="393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89"/>
      <c r="Z109" s="389"/>
    </row>
    <row r="110" spans="1:26" ht="15">
      <c r="A110" s="394" t="s">
        <v>500</v>
      </c>
      <c r="B110" s="373" t="s">
        <v>501</v>
      </c>
      <c r="C110" s="392"/>
      <c r="D110" s="392"/>
      <c r="E110" s="392"/>
      <c r="F110" s="392"/>
      <c r="G110" s="392"/>
      <c r="H110" s="393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89"/>
      <c r="Z110" s="389"/>
    </row>
    <row r="111" spans="1:26" ht="15">
      <c r="A111" s="392" t="s">
        <v>502</v>
      </c>
      <c r="B111" s="368" t="s">
        <v>503</v>
      </c>
      <c r="C111" s="392"/>
      <c r="D111" s="392"/>
      <c r="E111" s="392"/>
      <c r="F111" s="392"/>
      <c r="G111" s="392"/>
      <c r="H111" s="393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89"/>
      <c r="Z111" s="389"/>
    </row>
    <row r="112" spans="1:26" ht="15">
      <c r="A112" s="392" t="s">
        <v>504</v>
      </c>
      <c r="B112" s="368" t="s">
        <v>505</v>
      </c>
      <c r="C112" s="392"/>
      <c r="D112" s="392"/>
      <c r="E112" s="392"/>
      <c r="F112" s="392"/>
      <c r="G112" s="392"/>
      <c r="H112" s="393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89"/>
      <c r="Z112" s="389"/>
    </row>
    <row r="113" spans="1:26" ht="15">
      <c r="A113" s="392" t="s">
        <v>506</v>
      </c>
      <c r="B113" s="368" t="s">
        <v>507</v>
      </c>
      <c r="C113" s="392"/>
      <c r="D113" s="392"/>
      <c r="E113" s="392"/>
      <c r="F113" s="392"/>
      <c r="G113" s="392"/>
      <c r="H113" s="393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89"/>
      <c r="Z113" s="389"/>
    </row>
    <row r="114" spans="1:26" ht="15">
      <c r="A114" s="396" t="s">
        <v>508</v>
      </c>
      <c r="B114" s="376" t="s">
        <v>509</v>
      </c>
      <c r="C114" s="394"/>
      <c r="D114" s="394"/>
      <c r="E114" s="394"/>
      <c r="F114" s="394"/>
      <c r="G114" s="394"/>
      <c r="H114" s="395"/>
      <c r="I114" s="395"/>
      <c r="J114" s="395"/>
      <c r="K114" s="395"/>
      <c r="L114" s="395"/>
      <c r="M114" s="395"/>
      <c r="N114" s="395"/>
      <c r="O114" s="395"/>
      <c r="P114" s="395"/>
      <c r="Q114" s="395"/>
      <c r="R114" s="395"/>
      <c r="S114" s="395"/>
      <c r="T114" s="395"/>
      <c r="U114" s="395"/>
      <c r="V114" s="395"/>
      <c r="W114" s="395"/>
      <c r="X114" s="395"/>
      <c r="Y114" s="389"/>
      <c r="Z114" s="389"/>
    </row>
    <row r="115" spans="1:26" ht="15">
      <c r="A115" s="392" t="s">
        <v>510</v>
      </c>
      <c r="B115" s="368" t="s">
        <v>511</v>
      </c>
      <c r="C115" s="392"/>
      <c r="D115" s="392"/>
      <c r="E115" s="392"/>
      <c r="F115" s="392"/>
      <c r="G115" s="392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89"/>
      <c r="Z115" s="389"/>
    </row>
    <row r="116" spans="1:26" ht="15">
      <c r="A116" s="378" t="s">
        <v>512</v>
      </c>
      <c r="B116" s="368" t="s">
        <v>513</v>
      </c>
      <c r="C116" s="378"/>
      <c r="D116" s="378"/>
      <c r="E116" s="378"/>
      <c r="F116" s="378"/>
      <c r="G116" s="378"/>
      <c r="H116" s="388"/>
      <c r="I116" s="388"/>
      <c r="J116" s="388"/>
      <c r="K116" s="388"/>
      <c r="L116" s="388"/>
      <c r="M116" s="388"/>
      <c r="N116" s="388"/>
      <c r="O116" s="388"/>
      <c r="P116" s="388"/>
      <c r="Q116" s="388"/>
      <c r="R116" s="388"/>
      <c r="S116" s="388"/>
      <c r="T116" s="388"/>
      <c r="U116" s="388"/>
      <c r="V116" s="388"/>
      <c r="W116" s="388"/>
      <c r="X116" s="388"/>
      <c r="Y116" s="389"/>
      <c r="Z116" s="389"/>
    </row>
    <row r="117" spans="1:26" ht="15">
      <c r="A117" s="392" t="s">
        <v>514</v>
      </c>
      <c r="B117" s="368" t="s">
        <v>515</v>
      </c>
      <c r="C117" s="392"/>
      <c r="D117" s="392"/>
      <c r="E117" s="392"/>
      <c r="F117" s="392"/>
      <c r="G117" s="392"/>
      <c r="H117" s="393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89"/>
      <c r="Z117" s="389"/>
    </row>
    <row r="118" spans="1:26" ht="15">
      <c r="A118" s="392" t="s">
        <v>516</v>
      </c>
      <c r="B118" s="368" t="s">
        <v>517</v>
      </c>
      <c r="C118" s="392"/>
      <c r="D118" s="392"/>
      <c r="E118" s="392"/>
      <c r="F118" s="392"/>
      <c r="G118" s="392"/>
      <c r="H118" s="393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89"/>
      <c r="Z118" s="389"/>
    </row>
    <row r="119" spans="1:26" ht="15">
      <c r="A119" s="396" t="s">
        <v>518</v>
      </c>
      <c r="B119" s="376" t="s">
        <v>519</v>
      </c>
      <c r="C119" s="394"/>
      <c r="D119" s="394"/>
      <c r="E119" s="394"/>
      <c r="F119" s="394"/>
      <c r="G119" s="394"/>
      <c r="H119" s="395"/>
      <c r="I119" s="395"/>
      <c r="J119" s="395"/>
      <c r="K119" s="395"/>
      <c r="L119" s="395"/>
      <c r="M119" s="395"/>
      <c r="N119" s="395"/>
      <c r="O119" s="395"/>
      <c r="P119" s="395"/>
      <c r="Q119" s="395"/>
      <c r="R119" s="395"/>
      <c r="S119" s="395"/>
      <c r="T119" s="395"/>
      <c r="U119" s="395"/>
      <c r="V119" s="395"/>
      <c r="W119" s="395"/>
      <c r="X119" s="395"/>
      <c r="Y119" s="389"/>
      <c r="Z119" s="389"/>
    </row>
    <row r="120" spans="1:26" ht="15">
      <c r="A120" s="378" t="s">
        <v>520</v>
      </c>
      <c r="B120" s="368" t="s">
        <v>521</v>
      </c>
      <c r="C120" s="378"/>
      <c r="D120" s="378"/>
      <c r="E120" s="378"/>
      <c r="F120" s="378"/>
      <c r="G120" s="378"/>
      <c r="H120" s="388"/>
      <c r="I120" s="388"/>
      <c r="J120" s="388"/>
      <c r="K120" s="388"/>
      <c r="L120" s="388"/>
      <c r="M120" s="388"/>
      <c r="N120" s="388"/>
      <c r="O120" s="388"/>
      <c r="P120" s="388"/>
      <c r="Q120" s="388"/>
      <c r="R120" s="388"/>
      <c r="S120" s="388"/>
      <c r="T120" s="388"/>
      <c r="U120" s="388"/>
      <c r="V120" s="388"/>
      <c r="W120" s="388"/>
      <c r="X120" s="388"/>
      <c r="Y120" s="389"/>
      <c r="Z120" s="389"/>
    </row>
    <row r="121" spans="1:26" ht="15.75">
      <c r="A121" s="397" t="s">
        <v>522</v>
      </c>
      <c r="B121" s="398" t="s">
        <v>523</v>
      </c>
      <c r="C121" s="394"/>
      <c r="D121" s="394"/>
      <c r="E121" s="394"/>
      <c r="F121" s="394"/>
      <c r="G121" s="394"/>
      <c r="H121" s="395"/>
      <c r="I121" s="395"/>
      <c r="J121" s="395"/>
      <c r="K121" s="395"/>
      <c r="L121" s="395"/>
      <c r="M121" s="395"/>
      <c r="N121" s="395"/>
      <c r="O121" s="395"/>
      <c r="P121" s="395"/>
      <c r="Q121" s="395"/>
      <c r="R121" s="395"/>
      <c r="S121" s="395"/>
      <c r="T121" s="395"/>
      <c r="U121" s="395"/>
      <c r="V121" s="395"/>
      <c r="W121" s="395"/>
      <c r="X121" s="395"/>
      <c r="Y121" s="389"/>
      <c r="Z121" s="389"/>
    </row>
    <row r="122" spans="1:26" ht="15.75">
      <c r="A122" s="399" t="s">
        <v>524</v>
      </c>
      <c r="B122" s="400"/>
      <c r="C122" s="371">
        <f>SUM(C98:C121)</f>
        <v>34400</v>
      </c>
      <c r="D122" s="371">
        <v>49085</v>
      </c>
      <c r="E122" s="371"/>
      <c r="F122" s="371"/>
      <c r="G122" s="371">
        <f>SUM(G98:G121)</f>
        <v>46869</v>
      </c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</row>
    <row r="123" spans="2:26" ht="15">
      <c r="B123" s="389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</row>
    <row r="124" spans="2:26" ht="15">
      <c r="B124" s="389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</row>
    <row r="125" spans="2:26" ht="15">
      <c r="B125" s="389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</row>
    <row r="126" spans="2:26" ht="15">
      <c r="B126" s="389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</row>
    <row r="127" spans="2:26" ht="15">
      <c r="B127" s="389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</row>
    <row r="128" spans="2:26" ht="15">
      <c r="B128" s="389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</row>
    <row r="129" spans="2:26" ht="15">
      <c r="B129" s="389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</row>
    <row r="130" spans="2:26" ht="15">
      <c r="B130" s="389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</row>
    <row r="131" spans="2:26" ht="15">
      <c r="B131" s="389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</row>
    <row r="132" spans="2:26" ht="15">
      <c r="B132" s="389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</row>
    <row r="133" spans="2:26" ht="15">
      <c r="B133" s="389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</row>
    <row r="134" spans="2:26" ht="15">
      <c r="B134" s="389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</row>
    <row r="135" spans="2:26" ht="15">
      <c r="B135" s="389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</row>
    <row r="136" spans="2:26" ht="15">
      <c r="B136" s="389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</row>
    <row r="137" spans="2:26" ht="15">
      <c r="B137" s="389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</row>
    <row r="138" spans="2:26" ht="15">
      <c r="B138" s="389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</row>
    <row r="139" spans="2:26" ht="15">
      <c r="B139" s="389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</row>
    <row r="140" spans="2:26" ht="15">
      <c r="B140" s="389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</row>
    <row r="141" spans="2:26" ht="15">
      <c r="B141" s="389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</row>
    <row r="142" spans="2:26" ht="15">
      <c r="B142" s="389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</row>
    <row r="143" spans="2:26" ht="15">
      <c r="B143" s="389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</row>
    <row r="144" spans="2:26" ht="15">
      <c r="B144" s="389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</row>
    <row r="145" spans="2:26" ht="15">
      <c r="B145" s="389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</row>
    <row r="146" spans="2:26" ht="15">
      <c r="B146" s="389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</row>
    <row r="147" spans="2:26" ht="15">
      <c r="B147" s="389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</row>
    <row r="148" spans="2:26" ht="15">
      <c r="B148" s="389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</row>
    <row r="149" spans="2:26" ht="15">
      <c r="B149" s="389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</row>
    <row r="150" spans="2:26" ht="15">
      <c r="B150" s="389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</row>
    <row r="151" spans="2:26" ht="15">
      <c r="B151" s="389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</row>
    <row r="152" spans="2:26" ht="15">
      <c r="B152" s="389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</row>
    <row r="153" spans="2:26" ht="15">
      <c r="B153" s="389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</row>
    <row r="154" spans="2:26" ht="15">
      <c r="B154" s="389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</row>
    <row r="155" spans="2:26" ht="15">
      <c r="B155" s="389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</row>
    <row r="156" spans="2:26" ht="15">
      <c r="B156" s="389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</row>
    <row r="157" spans="2:26" ht="15">
      <c r="B157" s="389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</row>
    <row r="158" spans="2:26" ht="15">
      <c r="B158" s="389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</row>
    <row r="159" spans="2:26" ht="15">
      <c r="B159" s="389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</row>
    <row r="160" spans="2:26" ht="15">
      <c r="B160" s="389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</row>
    <row r="161" spans="2:26" ht="15">
      <c r="B161" s="389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</row>
    <row r="162" spans="2:26" ht="15">
      <c r="B162" s="389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</row>
    <row r="163" spans="2:26" ht="15">
      <c r="B163" s="389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</row>
    <row r="164" spans="2:26" ht="15">
      <c r="B164" s="389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</row>
    <row r="165" spans="2:26" ht="15">
      <c r="B165" s="389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</row>
    <row r="166" spans="2:26" ht="15">
      <c r="B166" s="389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</row>
    <row r="167" spans="2:26" ht="15">
      <c r="B167" s="389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</row>
    <row r="168" spans="2:26" ht="15">
      <c r="B168" s="389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</row>
    <row r="169" spans="2:26" ht="15">
      <c r="B169" s="389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</row>
    <row r="170" spans="2:26" ht="15">
      <c r="B170" s="389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</row>
    <row r="171" spans="2:26" ht="15">
      <c r="B171" s="389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0" fitToWidth="1"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2"/>
  <sheetViews>
    <sheetView zoomScalePageLayoutView="0" workbookViewId="0" topLeftCell="B1">
      <selection activeCell="L10" sqref="L10"/>
    </sheetView>
  </sheetViews>
  <sheetFormatPr defaultColWidth="9.140625" defaultRowHeight="15"/>
  <cols>
    <col min="1" max="1" width="92.57421875" style="0" customWidth="1"/>
    <col min="3" max="4" width="13.00390625" style="0" customWidth="1"/>
    <col min="5" max="5" width="14.140625" style="0" customWidth="1"/>
    <col min="6" max="6" width="10.28125" style="0" customWidth="1"/>
    <col min="7" max="7" width="10.7109375" style="0" customWidth="1"/>
    <col min="8" max="8" width="14.00390625" style="0" customWidth="1"/>
  </cols>
  <sheetData>
    <row r="1" spans="1:8" ht="24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8" ht="24" customHeight="1">
      <c r="A2" s="611" t="s">
        <v>121</v>
      </c>
      <c r="B2" s="609"/>
      <c r="C2" s="609"/>
      <c r="D2" s="609"/>
      <c r="E2" s="609"/>
      <c r="F2" s="609"/>
      <c r="G2" s="609"/>
      <c r="H2" s="610"/>
    </row>
    <row r="3" ht="18">
      <c r="A3" s="5"/>
    </row>
    <row r="4" spans="1:7" ht="15">
      <c r="A4" s="92" t="s">
        <v>120</v>
      </c>
      <c r="G4" s="198" t="s">
        <v>723</v>
      </c>
    </row>
    <row r="5" spans="1:8" ht="60">
      <c r="A5" s="213" t="s">
        <v>137</v>
      </c>
      <c r="B5" s="199" t="s">
        <v>525</v>
      </c>
      <c r="C5" s="330" t="s">
        <v>787</v>
      </c>
      <c r="D5" s="330" t="s">
        <v>111</v>
      </c>
      <c r="E5" s="330" t="s">
        <v>788</v>
      </c>
      <c r="F5" s="330" t="s">
        <v>789</v>
      </c>
      <c r="G5" s="214" t="s">
        <v>635</v>
      </c>
      <c r="H5" s="331" t="s">
        <v>786</v>
      </c>
    </row>
    <row r="6" spans="1:8" ht="15" customHeight="1">
      <c r="A6" s="335" t="s">
        <v>150</v>
      </c>
      <c r="B6" s="201" t="s">
        <v>151</v>
      </c>
      <c r="C6" s="202">
        <v>81420</v>
      </c>
      <c r="D6" s="202">
        <v>81420</v>
      </c>
      <c r="E6" s="202">
        <v>81420</v>
      </c>
      <c r="F6" s="202"/>
      <c r="G6" s="202"/>
      <c r="H6" s="202">
        <f>SUM(E6:G6)</f>
        <v>81420</v>
      </c>
    </row>
    <row r="7" spans="1:8" ht="15" customHeight="1">
      <c r="A7" s="205" t="s">
        <v>153</v>
      </c>
      <c r="B7" s="201" t="s">
        <v>154</v>
      </c>
      <c r="C7" s="202">
        <v>78086</v>
      </c>
      <c r="D7" s="202">
        <v>78634</v>
      </c>
      <c r="E7" s="202">
        <v>78634</v>
      </c>
      <c r="F7" s="202"/>
      <c r="G7" s="202"/>
      <c r="H7" s="202">
        <f aca="true" t="shared" si="0" ref="H7:H12">SUM(E7:G7)</f>
        <v>78634</v>
      </c>
    </row>
    <row r="8" spans="1:8" ht="15" customHeight="1">
      <c r="A8" s="205" t="s">
        <v>726</v>
      </c>
      <c r="B8" s="201" t="s">
        <v>157</v>
      </c>
      <c r="C8" s="202">
        <v>111920</v>
      </c>
      <c r="D8" s="202">
        <v>113701</v>
      </c>
      <c r="E8" s="202">
        <v>113701</v>
      </c>
      <c r="F8" s="202"/>
      <c r="G8" s="202"/>
      <c r="H8" s="202">
        <f t="shared" si="0"/>
        <v>113701</v>
      </c>
    </row>
    <row r="9" spans="1:8" ht="15" customHeight="1">
      <c r="A9" s="205" t="s">
        <v>159</v>
      </c>
      <c r="B9" s="201" t="s">
        <v>160</v>
      </c>
      <c r="C9" s="202">
        <v>12809</v>
      </c>
      <c r="D9" s="202">
        <v>13294</v>
      </c>
      <c r="E9" s="202">
        <v>13294</v>
      </c>
      <c r="F9" s="202"/>
      <c r="G9" s="202"/>
      <c r="H9" s="202">
        <f t="shared" si="0"/>
        <v>13294</v>
      </c>
    </row>
    <row r="10" spans="1:8" ht="15" customHeight="1">
      <c r="A10" s="205" t="s">
        <v>897</v>
      </c>
      <c r="B10" s="201" t="s">
        <v>163</v>
      </c>
      <c r="C10" s="202">
        <v>40000</v>
      </c>
      <c r="D10" s="202">
        <v>9934</v>
      </c>
      <c r="E10" s="202">
        <v>9934</v>
      </c>
      <c r="F10" s="202"/>
      <c r="G10" s="202"/>
      <c r="H10" s="202">
        <f t="shared" si="0"/>
        <v>9934</v>
      </c>
    </row>
    <row r="11" spans="1:8" ht="15" customHeight="1">
      <c r="A11" s="205" t="s">
        <v>803</v>
      </c>
      <c r="B11" s="201" t="s">
        <v>166</v>
      </c>
      <c r="C11" s="202">
        <v>0</v>
      </c>
      <c r="D11" s="202"/>
      <c r="E11" s="202"/>
      <c r="F11" s="202"/>
      <c r="G11" s="202"/>
      <c r="H11" s="202">
        <f t="shared" si="0"/>
        <v>0</v>
      </c>
    </row>
    <row r="12" spans="1:8" ht="15" customHeight="1">
      <c r="A12" s="211" t="s">
        <v>526</v>
      </c>
      <c r="B12" s="204" t="s">
        <v>169</v>
      </c>
      <c r="C12" s="80">
        <f>SUM(C6:C11)</f>
        <v>324235</v>
      </c>
      <c r="D12" s="80">
        <f>SUM(D6:D11)</f>
        <v>296983</v>
      </c>
      <c r="E12" s="80">
        <f>SUM(E6:E11)</f>
        <v>296983</v>
      </c>
      <c r="F12" s="80"/>
      <c r="G12" s="80"/>
      <c r="H12" s="80">
        <f t="shared" si="0"/>
        <v>296983</v>
      </c>
    </row>
    <row r="13" spans="1:8" ht="15" customHeight="1">
      <c r="A13" s="205" t="s">
        <v>527</v>
      </c>
      <c r="B13" s="201" t="s">
        <v>528</v>
      </c>
      <c r="C13" s="202"/>
      <c r="D13" s="202"/>
      <c r="E13" s="202"/>
      <c r="F13" s="202"/>
      <c r="G13" s="202"/>
      <c r="H13" s="202"/>
    </row>
    <row r="14" spans="1:8" ht="15" customHeight="1">
      <c r="A14" s="205" t="s">
        <v>529</v>
      </c>
      <c r="B14" s="201" t="s">
        <v>530</v>
      </c>
      <c r="C14" s="202"/>
      <c r="D14" s="202"/>
      <c r="E14" s="202"/>
      <c r="F14" s="202"/>
      <c r="G14" s="202"/>
      <c r="H14" s="202"/>
    </row>
    <row r="15" spans="1:8" ht="15" customHeight="1">
      <c r="A15" s="205" t="s">
        <v>249</v>
      </c>
      <c r="B15" s="201" t="s">
        <v>239</v>
      </c>
      <c r="C15" s="202"/>
      <c r="D15" s="202"/>
      <c r="E15" s="202"/>
      <c r="F15" s="202"/>
      <c r="G15" s="202"/>
      <c r="H15" s="202"/>
    </row>
    <row r="16" spans="1:8" ht="15" customHeight="1">
      <c r="A16" s="205" t="s">
        <v>531</v>
      </c>
      <c r="B16" s="201" t="s">
        <v>250</v>
      </c>
      <c r="C16" s="202"/>
      <c r="D16" s="202"/>
      <c r="E16" s="202"/>
      <c r="F16" s="202"/>
      <c r="G16" s="202"/>
      <c r="H16" s="202"/>
    </row>
    <row r="17" spans="1:8" ht="15" customHeight="1">
      <c r="A17" s="205" t="s">
        <v>532</v>
      </c>
      <c r="B17" s="201" t="s">
        <v>252</v>
      </c>
      <c r="C17" s="202">
        <v>2500</v>
      </c>
      <c r="D17" s="202">
        <v>55464</v>
      </c>
      <c r="E17" s="202">
        <v>55464</v>
      </c>
      <c r="F17" s="202"/>
      <c r="G17" s="202"/>
      <c r="H17" s="202">
        <f>SUM(E17:G17)</f>
        <v>55464</v>
      </c>
    </row>
    <row r="18" spans="1:8" ht="15" customHeight="1">
      <c r="A18" s="224" t="s">
        <v>533</v>
      </c>
      <c r="B18" s="342" t="s">
        <v>534</v>
      </c>
      <c r="C18" s="80">
        <f>SUM(C12:C17)</f>
        <v>326735</v>
      </c>
      <c r="D18" s="80">
        <f>SUM(D12:D17)</f>
        <v>352447</v>
      </c>
      <c r="E18" s="80">
        <f>SUM(E12:E17)</f>
        <v>352447</v>
      </c>
      <c r="F18" s="80"/>
      <c r="G18" s="80"/>
      <c r="H18" s="80">
        <f>SUM(H12:H17)</f>
        <v>352447</v>
      </c>
    </row>
    <row r="19" spans="1:8" ht="15" customHeight="1">
      <c r="A19" s="205" t="s">
        <v>727</v>
      </c>
      <c r="B19" s="201" t="s">
        <v>728</v>
      </c>
      <c r="C19" s="202"/>
      <c r="D19" s="202"/>
      <c r="E19" s="426"/>
      <c r="F19" s="426"/>
      <c r="G19" s="426"/>
      <c r="H19" s="426">
        <f>SUM(E19:G19)</f>
        <v>0</v>
      </c>
    </row>
    <row r="20" spans="1:8" ht="15" customHeight="1">
      <c r="A20" s="205" t="s">
        <v>729</v>
      </c>
      <c r="B20" s="201" t="s">
        <v>730</v>
      </c>
      <c r="C20" s="202"/>
      <c r="D20" s="202"/>
      <c r="E20" s="426"/>
      <c r="F20" s="426"/>
      <c r="G20" s="426"/>
      <c r="H20" s="426"/>
    </row>
    <row r="21" spans="1:8" ht="15" customHeight="1">
      <c r="A21" s="211" t="s">
        <v>535</v>
      </c>
      <c r="B21" s="204" t="s">
        <v>308</v>
      </c>
      <c r="C21" s="202"/>
      <c r="D21" s="202"/>
      <c r="E21" s="427">
        <f>SUM(E19:E20)</f>
        <v>0</v>
      </c>
      <c r="F21" s="426"/>
      <c r="G21" s="426"/>
      <c r="H21" s="427">
        <f>SUM(H19:H20)</f>
        <v>0</v>
      </c>
    </row>
    <row r="22" spans="1:8" ht="15" customHeight="1">
      <c r="A22" s="205" t="s">
        <v>536</v>
      </c>
      <c r="B22" s="201" t="s">
        <v>537</v>
      </c>
      <c r="C22" s="202"/>
      <c r="D22" s="202"/>
      <c r="E22" s="426"/>
      <c r="F22" s="426"/>
      <c r="G22" s="426"/>
      <c r="H22" s="426"/>
    </row>
    <row r="23" spans="1:8" ht="15" customHeight="1">
      <c r="A23" s="205" t="s">
        <v>538</v>
      </c>
      <c r="B23" s="201" t="s">
        <v>539</v>
      </c>
      <c r="C23" s="202"/>
      <c r="D23" s="202"/>
      <c r="E23" s="426"/>
      <c r="F23" s="426"/>
      <c r="G23" s="426"/>
      <c r="H23" s="426"/>
    </row>
    <row r="24" spans="1:8" ht="15" customHeight="1">
      <c r="A24" s="211" t="s">
        <v>315</v>
      </c>
      <c r="B24" s="204" t="s">
        <v>311</v>
      </c>
      <c r="C24" s="202">
        <v>5800</v>
      </c>
      <c r="D24" s="80">
        <v>6147</v>
      </c>
      <c r="E24" s="427">
        <v>6147</v>
      </c>
      <c r="F24" s="426"/>
      <c r="G24" s="426"/>
      <c r="H24" s="427">
        <f>SUM(E24:G24)</f>
        <v>6147</v>
      </c>
    </row>
    <row r="25" spans="1:8" ht="15" customHeight="1">
      <c r="A25" s="205" t="s">
        <v>316</v>
      </c>
      <c r="B25" s="201" t="s">
        <v>317</v>
      </c>
      <c r="C25" s="202">
        <v>210000</v>
      </c>
      <c r="D25" s="12">
        <v>224392</v>
      </c>
      <c r="E25" s="426">
        <v>224392</v>
      </c>
      <c r="F25" s="426"/>
      <c r="G25" s="426"/>
      <c r="H25" s="426">
        <f>SUM(E25:G25)</f>
        <v>224392</v>
      </c>
    </row>
    <row r="26" spans="1:8" ht="15" customHeight="1">
      <c r="A26" s="205" t="s">
        <v>731</v>
      </c>
      <c r="B26" s="201" t="s">
        <v>732</v>
      </c>
      <c r="C26" s="202"/>
      <c r="D26" s="202"/>
      <c r="E26" s="426"/>
      <c r="F26" s="426"/>
      <c r="G26" s="426"/>
      <c r="H26" s="426"/>
    </row>
    <row r="27" spans="1:8" ht="15" customHeight="1">
      <c r="A27" s="205" t="s">
        <v>733</v>
      </c>
      <c r="B27" s="201" t="s">
        <v>734</v>
      </c>
      <c r="C27" s="202"/>
      <c r="D27" s="202"/>
      <c r="E27" s="426"/>
      <c r="F27" s="426"/>
      <c r="G27" s="426"/>
      <c r="H27" s="426"/>
    </row>
    <row r="28" spans="1:8" ht="15" customHeight="1">
      <c r="A28" s="205" t="s">
        <v>320</v>
      </c>
      <c r="B28" s="201" t="s">
        <v>321</v>
      </c>
      <c r="C28" s="202">
        <v>17000</v>
      </c>
      <c r="D28" s="202">
        <v>17439</v>
      </c>
      <c r="E28" s="426">
        <v>17439</v>
      </c>
      <c r="F28" s="426"/>
      <c r="G28" s="426"/>
      <c r="H28" s="426">
        <f>SUM(E28:G28)</f>
        <v>17439</v>
      </c>
    </row>
    <row r="29" spans="1:8" ht="15" customHeight="1">
      <c r="A29" s="205" t="s">
        <v>735</v>
      </c>
      <c r="B29" s="201" t="s">
        <v>327</v>
      </c>
      <c r="C29" s="202">
        <v>200</v>
      </c>
      <c r="D29" s="202">
        <v>487</v>
      </c>
      <c r="E29" s="426">
        <v>242</v>
      </c>
      <c r="F29" s="426"/>
      <c r="G29" s="426"/>
      <c r="H29" s="426">
        <f>SUM(E29:G29)</f>
        <v>242</v>
      </c>
    </row>
    <row r="30" spans="1:8" ht="15" customHeight="1">
      <c r="A30" s="211" t="s">
        <v>330</v>
      </c>
      <c r="B30" s="204" t="s">
        <v>331</v>
      </c>
      <c r="C30" s="80">
        <f>SUM(C25:C29)</f>
        <v>227200</v>
      </c>
      <c r="D30" s="80">
        <f>SUM(D25:D29)</f>
        <v>242318</v>
      </c>
      <c r="E30" s="427">
        <f>SUM(E25:E29)</f>
        <v>242073</v>
      </c>
      <c r="F30" s="427"/>
      <c r="G30" s="427"/>
      <c r="H30" s="427">
        <f>SUM(H25:H29)</f>
        <v>242073</v>
      </c>
    </row>
    <row r="31" spans="1:8" s="458" customFormat="1" ht="15" customHeight="1">
      <c r="A31" s="211" t="s">
        <v>333</v>
      </c>
      <c r="B31" s="204" t="s">
        <v>332</v>
      </c>
      <c r="C31" s="202">
        <v>719</v>
      </c>
      <c r="D31" s="202">
        <v>975</v>
      </c>
      <c r="E31" s="427">
        <v>1221</v>
      </c>
      <c r="F31" s="427"/>
      <c r="G31" s="427"/>
      <c r="H31" s="427">
        <f>SUM(E31:G31)</f>
        <v>1221</v>
      </c>
    </row>
    <row r="32" spans="1:8" ht="15" customHeight="1">
      <c r="A32" s="224" t="s">
        <v>540</v>
      </c>
      <c r="B32" s="342" t="s">
        <v>335</v>
      </c>
      <c r="C32" s="80">
        <v>233719</v>
      </c>
      <c r="D32" s="80">
        <f>SUM(D31,D30,D24,D21)</f>
        <v>249440</v>
      </c>
      <c r="E32" s="427">
        <v>249441</v>
      </c>
      <c r="F32" s="426"/>
      <c r="G32" s="426"/>
      <c r="H32" s="427">
        <f>SUM(E32:G32)</f>
        <v>249441</v>
      </c>
    </row>
    <row r="33" spans="1:8" ht="15" customHeight="1">
      <c r="A33" s="200" t="s">
        <v>541</v>
      </c>
      <c r="B33" s="201" t="s">
        <v>542</v>
      </c>
      <c r="C33" s="202"/>
      <c r="D33" s="202"/>
      <c r="E33" s="426"/>
      <c r="F33" s="432"/>
      <c r="G33" s="428"/>
      <c r="H33" s="426"/>
    </row>
    <row r="34" spans="1:8" ht="15" customHeight="1">
      <c r="A34" s="200" t="s">
        <v>543</v>
      </c>
      <c r="B34" s="201" t="s">
        <v>544</v>
      </c>
      <c r="C34" s="202">
        <v>6285</v>
      </c>
      <c r="D34" s="202">
        <v>5801</v>
      </c>
      <c r="E34" s="426">
        <v>1344</v>
      </c>
      <c r="F34" s="432">
        <v>4457</v>
      </c>
      <c r="G34" s="428"/>
      <c r="H34" s="426">
        <f>SUM(E34:G34)</f>
        <v>5801</v>
      </c>
    </row>
    <row r="35" spans="1:8" ht="15" customHeight="1">
      <c r="A35" s="200" t="s">
        <v>545</v>
      </c>
      <c r="B35" s="201" t="s">
        <v>546</v>
      </c>
      <c r="C35" s="202"/>
      <c r="D35" s="202">
        <v>16</v>
      </c>
      <c r="E35" s="426">
        <v>16</v>
      </c>
      <c r="F35" s="432"/>
      <c r="G35" s="428"/>
      <c r="H35" s="426">
        <f aca="true" t="shared" si="1" ref="H35:H40">SUM(E35:G35)</f>
        <v>16</v>
      </c>
    </row>
    <row r="36" spans="1:8" ht="15" customHeight="1">
      <c r="A36" s="200" t="s">
        <v>336</v>
      </c>
      <c r="B36" s="201" t="s">
        <v>547</v>
      </c>
      <c r="C36" s="202">
        <v>70000</v>
      </c>
      <c r="D36" s="202">
        <v>73702</v>
      </c>
      <c r="E36" s="426">
        <v>73702</v>
      </c>
      <c r="F36" s="432"/>
      <c r="G36" s="428"/>
      <c r="H36" s="426">
        <f t="shared" si="1"/>
        <v>73702</v>
      </c>
    </row>
    <row r="37" spans="1:8" ht="15" customHeight="1">
      <c r="A37" s="200" t="s">
        <v>548</v>
      </c>
      <c r="B37" s="201" t="s">
        <v>549</v>
      </c>
      <c r="C37" s="202">
        <v>5197</v>
      </c>
      <c r="D37" s="202">
        <v>5395</v>
      </c>
      <c r="E37" s="426">
        <v>5395</v>
      </c>
      <c r="F37" s="432"/>
      <c r="G37" s="428"/>
      <c r="H37" s="426">
        <f t="shared" si="1"/>
        <v>5395</v>
      </c>
    </row>
    <row r="38" spans="1:8" ht="15" customHeight="1">
      <c r="A38" s="200" t="s">
        <v>550</v>
      </c>
      <c r="B38" s="201" t="s">
        <v>551</v>
      </c>
      <c r="C38" s="202">
        <v>9768</v>
      </c>
      <c r="D38" s="202">
        <v>12522</v>
      </c>
      <c r="E38" s="426">
        <v>11318</v>
      </c>
      <c r="F38" s="432">
        <v>1204</v>
      </c>
      <c r="G38" s="428"/>
      <c r="H38" s="426">
        <f t="shared" si="1"/>
        <v>12522</v>
      </c>
    </row>
    <row r="39" spans="1:8" ht="15" customHeight="1">
      <c r="A39" s="200" t="s">
        <v>552</v>
      </c>
      <c r="B39" s="201" t="s">
        <v>553</v>
      </c>
      <c r="C39" s="202">
        <v>3750</v>
      </c>
      <c r="D39" s="202"/>
      <c r="E39" s="426"/>
      <c r="F39" s="432"/>
      <c r="G39" s="428"/>
      <c r="H39" s="426">
        <f t="shared" si="1"/>
        <v>0</v>
      </c>
    </row>
    <row r="40" spans="1:8" ht="15" customHeight="1">
      <c r="A40" s="200" t="s">
        <v>554</v>
      </c>
      <c r="B40" s="201" t="s">
        <v>555</v>
      </c>
      <c r="C40" s="202"/>
      <c r="D40" s="202">
        <v>14</v>
      </c>
      <c r="E40" s="426">
        <v>14</v>
      </c>
      <c r="F40" s="432"/>
      <c r="G40" s="428"/>
      <c r="H40" s="426">
        <f t="shared" si="1"/>
        <v>14</v>
      </c>
    </row>
    <row r="41" spans="1:8" ht="15" customHeight="1">
      <c r="A41" s="200" t="s">
        <v>556</v>
      </c>
      <c r="B41" s="201" t="s">
        <v>557</v>
      </c>
      <c r="C41" s="202"/>
      <c r="D41" s="202"/>
      <c r="E41" s="426"/>
      <c r="F41" s="432"/>
      <c r="G41" s="428"/>
      <c r="H41" s="426"/>
    </row>
    <row r="42" spans="1:8" ht="15" customHeight="1">
      <c r="A42" s="200" t="s">
        <v>869</v>
      </c>
      <c r="B42" s="201" t="s">
        <v>559</v>
      </c>
      <c r="C42" s="202"/>
      <c r="D42" s="202">
        <v>1712</v>
      </c>
      <c r="E42" s="426">
        <v>1712</v>
      </c>
      <c r="F42" s="432"/>
      <c r="G42" s="428"/>
      <c r="H42" s="426">
        <f>SUM(E42:G42)</f>
        <v>1712</v>
      </c>
    </row>
    <row r="43" spans="1:8" ht="15" customHeight="1">
      <c r="A43" s="200" t="s">
        <v>558</v>
      </c>
      <c r="B43" s="201" t="s">
        <v>870</v>
      </c>
      <c r="C43" s="80"/>
      <c r="D43" s="202">
        <v>369</v>
      </c>
      <c r="E43" s="426">
        <v>318</v>
      </c>
      <c r="F43" s="432"/>
      <c r="G43" s="428"/>
      <c r="H43" s="426">
        <f>SUM(E43:G43)</f>
        <v>318</v>
      </c>
    </row>
    <row r="44" spans="1:8" ht="15" customHeight="1">
      <c r="A44" s="223" t="s">
        <v>560</v>
      </c>
      <c r="B44" s="342" t="s">
        <v>561</v>
      </c>
      <c r="C44" s="80">
        <f>SUM(C33:C43)</f>
        <v>95000</v>
      </c>
      <c r="D44" s="80">
        <f>SUM(D33:D43)</f>
        <v>99531</v>
      </c>
      <c r="E44" s="427">
        <f>SUM(E33:E43)</f>
        <v>93819</v>
      </c>
      <c r="F44" s="433">
        <f>SUM(F34:F43)</f>
        <v>5661</v>
      </c>
      <c r="G44" s="429"/>
      <c r="H44" s="427">
        <f>SUM(H33:H43)</f>
        <v>99480</v>
      </c>
    </row>
    <row r="45" spans="1:8" ht="15" customHeight="1">
      <c r="A45" s="200" t="s">
        <v>900</v>
      </c>
      <c r="B45" s="201" t="s">
        <v>563</v>
      </c>
      <c r="C45" s="202"/>
      <c r="D45" s="202"/>
      <c r="E45" s="426"/>
      <c r="F45" s="432"/>
      <c r="G45" s="428"/>
      <c r="H45" s="426"/>
    </row>
    <row r="46" spans="1:8" ht="15" customHeight="1">
      <c r="A46" s="205" t="s">
        <v>899</v>
      </c>
      <c r="B46" s="201" t="s">
        <v>262</v>
      </c>
      <c r="C46" s="202"/>
      <c r="D46" s="202"/>
      <c r="E46" s="426"/>
      <c r="F46" s="432"/>
      <c r="G46" s="428"/>
      <c r="H46" s="426"/>
    </row>
    <row r="47" spans="1:8" ht="15" customHeight="1">
      <c r="A47" s="205" t="s">
        <v>898</v>
      </c>
      <c r="B47" s="201" t="s">
        <v>270</v>
      </c>
      <c r="C47" s="80"/>
      <c r="D47" s="202"/>
      <c r="E47" s="426"/>
      <c r="F47" s="432"/>
      <c r="G47" s="428"/>
      <c r="H47" s="426"/>
    </row>
    <row r="48" spans="1:8" ht="15" customHeight="1">
      <c r="A48" s="205" t="s">
        <v>564</v>
      </c>
      <c r="B48" s="201" t="s">
        <v>827</v>
      </c>
      <c r="C48" s="80"/>
      <c r="D48" s="202">
        <v>1341</v>
      </c>
      <c r="E48" s="426"/>
      <c r="F48" s="432"/>
      <c r="G48" s="428"/>
      <c r="H48" s="426">
        <f>SUM(E48:G48)</f>
        <v>0</v>
      </c>
    </row>
    <row r="49" spans="1:8" ht="15" customHeight="1">
      <c r="A49" s="200" t="s">
        <v>565</v>
      </c>
      <c r="B49" s="201" t="s">
        <v>828</v>
      </c>
      <c r="C49" s="202"/>
      <c r="D49" s="80"/>
      <c r="E49" s="426"/>
      <c r="F49" s="432"/>
      <c r="G49" s="428"/>
      <c r="H49" s="426">
        <f>SUM(E49:G49)</f>
        <v>0</v>
      </c>
    </row>
    <row r="50" spans="1:8" ht="15" customHeight="1">
      <c r="A50" s="224" t="s">
        <v>113</v>
      </c>
      <c r="B50" s="342" t="s">
        <v>566</v>
      </c>
      <c r="C50" s="202"/>
      <c r="D50" s="80">
        <f>SUM(D45:D49)</f>
        <v>1341</v>
      </c>
      <c r="E50" s="427">
        <f>SUM(E45:E49)</f>
        <v>0</v>
      </c>
      <c r="F50" s="433"/>
      <c r="G50" s="429"/>
      <c r="H50" s="427">
        <f>SUM(H45:H49)</f>
        <v>0</v>
      </c>
    </row>
    <row r="51" spans="1:8" ht="15" customHeight="1">
      <c r="A51" s="341" t="s">
        <v>476</v>
      </c>
      <c r="B51" s="410"/>
      <c r="C51" s="80">
        <v>655454</v>
      </c>
      <c r="D51" s="80">
        <v>702759</v>
      </c>
      <c r="E51" s="427">
        <v>695707</v>
      </c>
      <c r="F51" s="433">
        <f>SUM(F44:F50)</f>
        <v>5661</v>
      </c>
      <c r="G51" s="429"/>
      <c r="H51" s="427">
        <f>SUM(E51:G51)</f>
        <v>701368</v>
      </c>
    </row>
    <row r="52" spans="1:8" ht="15" customHeight="1">
      <c r="A52" s="205" t="s">
        <v>171</v>
      </c>
      <c r="B52" s="201" t="s">
        <v>172</v>
      </c>
      <c r="C52" s="202">
        <v>14809</v>
      </c>
      <c r="D52" s="202">
        <v>14809</v>
      </c>
      <c r="E52" s="202">
        <v>14809</v>
      </c>
      <c r="F52" s="432"/>
      <c r="G52" s="428"/>
      <c r="H52" s="202">
        <f>SUM(E52:G52)</f>
        <v>14809</v>
      </c>
    </row>
    <row r="53" spans="1:8" ht="15" customHeight="1">
      <c r="A53" s="205" t="s">
        <v>567</v>
      </c>
      <c r="B53" s="201" t="s">
        <v>568</v>
      </c>
      <c r="C53" s="202"/>
      <c r="D53" s="202"/>
      <c r="E53" s="202"/>
      <c r="F53" s="428"/>
      <c r="G53" s="428"/>
      <c r="H53" s="202"/>
    </row>
    <row r="54" spans="1:8" ht="15" customHeight="1">
      <c r="A54" s="205" t="s">
        <v>569</v>
      </c>
      <c r="B54" s="201" t="s">
        <v>254</v>
      </c>
      <c r="C54" s="202"/>
      <c r="D54" s="202"/>
      <c r="E54" s="202"/>
      <c r="F54" s="428"/>
      <c r="G54" s="428"/>
      <c r="H54" s="202"/>
    </row>
    <row r="55" spans="1:8" ht="15" customHeight="1">
      <c r="A55" s="205" t="s">
        <v>570</v>
      </c>
      <c r="B55" s="201" t="s">
        <v>257</v>
      </c>
      <c r="C55" s="202"/>
      <c r="D55" s="80"/>
      <c r="E55" s="202"/>
      <c r="F55" s="428"/>
      <c r="G55" s="428"/>
      <c r="H55" s="202"/>
    </row>
    <row r="56" spans="1:8" ht="15" customHeight="1">
      <c r="A56" s="205" t="s">
        <v>260</v>
      </c>
      <c r="B56" s="201" t="s">
        <v>259</v>
      </c>
      <c r="C56" s="202">
        <v>150000</v>
      </c>
      <c r="D56" s="202"/>
      <c r="E56" s="202"/>
      <c r="F56" s="428"/>
      <c r="G56" s="428"/>
      <c r="H56" s="202">
        <f>SUM(E56:G56)</f>
        <v>0</v>
      </c>
    </row>
    <row r="57" spans="1:8" ht="15" customHeight="1">
      <c r="A57" s="224" t="s">
        <v>114</v>
      </c>
      <c r="B57" s="342" t="s">
        <v>571</v>
      </c>
      <c r="C57" s="80">
        <f>SUM(C52:C56)</f>
        <v>164809</v>
      </c>
      <c r="D57" s="80">
        <f>SUM(D52:D56)</f>
        <v>14809</v>
      </c>
      <c r="E57" s="80">
        <f>SUM(E52:E56)</f>
        <v>14809</v>
      </c>
      <c r="F57" s="429"/>
      <c r="G57" s="429"/>
      <c r="H57" s="80">
        <f>SUM(H52:H56)</f>
        <v>14809</v>
      </c>
    </row>
    <row r="58" spans="1:8" ht="15" customHeight="1">
      <c r="A58" s="200" t="s">
        <v>572</v>
      </c>
      <c r="B58" s="201" t="s">
        <v>573</v>
      </c>
      <c r="C58" s="202"/>
      <c r="D58" s="202"/>
      <c r="E58" s="202"/>
      <c r="F58" s="428"/>
      <c r="G58" s="428"/>
      <c r="H58" s="202"/>
    </row>
    <row r="59" spans="1:8" ht="15" customHeight="1">
      <c r="A59" s="200" t="s">
        <v>574</v>
      </c>
      <c r="B59" s="201" t="s">
        <v>575</v>
      </c>
      <c r="C59" s="202">
        <v>314</v>
      </c>
      <c r="D59" s="202">
        <v>1070</v>
      </c>
      <c r="E59" s="202">
        <v>1070</v>
      </c>
      <c r="F59" s="428"/>
      <c r="G59" s="428"/>
      <c r="H59" s="202">
        <f>SUM(E59:G59)</f>
        <v>1070</v>
      </c>
    </row>
    <row r="60" spans="1:8" ht="15" customHeight="1">
      <c r="A60" s="200" t="s">
        <v>576</v>
      </c>
      <c r="B60" s="201" t="s">
        <v>577</v>
      </c>
      <c r="C60" s="202"/>
      <c r="D60" s="202"/>
      <c r="E60" s="202"/>
      <c r="F60" s="428"/>
      <c r="G60" s="428"/>
      <c r="H60" s="202"/>
    </row>
    <row r="61" spans="1:8" ht="15" customHeight="1">
      <c r="A61" s="200" t="s">
        <v>578</v>
      </c>
      <c r="B61" s="201" t="s">
        <v>579</v>
      </c>
      <c r="C61" s="202"/>
      <c r="D61" s="202"/>
      <c r="E61" s="202"/>
      <c r="F61" s="428"/>
      <c r="G61" s="428"/>
      <c r="H61" s="202"/>
    </row>
    <row r="62" spans="1:8" ht="15" customHeight="1">
      <c r="A62" s="200" t="s">
        <v>580</v>
      </c>
      <c r="B62" s="201" t="s">
        <v>581</v>
      </c>
      <c r="C62" s="202"/>
      <c r="D62" s="202">
        <v>294</v>
      </c>
      <c r="E62" s="202">
        <v>294</v>
      </c>
      <c r="F62" s="428"/>
      <c r="G62" s="428"/>
      <c r="H62" s="202">
        <f>SUM(E62:G62)</f>
        <v>294</v>
      </c>
    </row>
    <row r="63" spans="1:8" ht="15" customHeight="1">
      <c r="A63" s="224" t="s">
        <v>582</v>
      </c>
      <c r="B63" s="342" t="s">
        <v>583</v>
      </c>
      <c r="C63" s="80">
        <f>SUM(C59:C62)</f>
        <v>314</v>
      </c>
      <c r="D63" s="80">
        <f>SUM(D58:D62)</f>
        <v>1364</v>
      </c>
      <c r="E63" s="80">
        <f>SUM(E58:E62)</f>
        <v>1364</v>
      </c>
      <c r="F63" s="429"/>
      <c r="G63" s="429"/>
      <c r="H63" s="80">
        <f>SUM(H58:H62)</f>
        <v>1364</v>
      </c>
    </row>
    <row r="64" spans="1:8" ht="15" customHeight="1">
      <c r="A64" s="200" t="s">
        <v>584</v>
      </c>
      <c r="B64" s="201" t="s">
        <v>585</v>
      </c>
      <c r="C64" s="202"/>
      <c r="D64" s="202"/>
      <c r="E64" s="202"/>
      <c r="F64" s="428"/>
      <c r="G64" s="428"/>
      <c r="H64" s="202"/>
    </row>
    <row r="65" spans="1:8" ht="15" customHeight="1">
      <c r="A65" s="205" t="s">
        <v>874</v>
      </c>
      <c r="B65" s="201" t="s">
        <v>272</v>
      </c>
      <c r="C65" s="202"/>
      <c r="D65" s="202"/>
      <c r="E65" s="202"/>
      <c r="F65" s="428"/>
      <c r="G65" s="428"/>
      <c r="H65" s="202"/>
    </row>
    <row r="66" spans="1:8" ht="15" customHeight="1">
      <c r="A66" s="205" t="s">
        <v>901</v>
      </c>
      <c r="B66" s="201" t="s">
        <v>273</v>
      </c>
      <c r="C66" s="202"/>
      <c r="D66" s="202"/>
      <c r="E66" s="202"/>
      <c r="F66" s="428"/>
      <c r="G66" s="428"/>
      <c r="H66" s="202"/>
    </row>
    <row r="67" spans="1:8" ht="15" customHeight="1">
      <c r="A67" s="205" t="s">
        <v>586</v>
      </c>
      <c r="B67" s="201" t="s">
        <v>830</v>
      </c>
      <c r="C67" s="202"/>
      <c r="D67" s="202">
        <v>17454</v>
      </c>
      <c r="E67" s="202">
        <v>17454</v>
      </c>
      <c r="F67" s="428"/>
      <c r="G67" s="428"/>
      <c r="H67" s="202">
        <f>SUM(E67:G67)</f>
        <v>17454</v>
      </c>
    </row>
    <row r="68" spans="1:8" ht="15" customHeight="1">
      <c r="A68" s="200" t="s">
        <v>587</v>
      </c>
      <c r="B68" s="201" t="s">
        <v>831</v>
      </c>
      <c r="C68" s="202">
        <v>17425</v>
      </c>
      <c r="D68" s="202">
        <v>6651</v>
      </c>
      <c r="E68" s="202">
        <v>6652</v>
      </c>
      <c r="F68" s="428"/>
      <c r="G68" s="428"/>
      <c r="H68" s="202">
        <f>SUM(E68:G68)</f>
        <v>6652</v>
      </c>
    </row>
    <row r="69" spans="1:8" ht="15" customHeight="1">
      <c r="A69" s="224" t="s">
        <v>116</v>
      </c>
      <c r="B69" s="342" t="s">
        <v>588</v>
      </c>
      <c r="C69" s="80">
        <f>SUM(C64:C68)</f>
        <v>17425</v>
      </c>
      <c r="D69" s="80">
        <f>SUM(D66:D68)</f>
        <v>24105</v>
      </c>
      <c r="E69" s="80">
        <f>SUM(E64:E68)</f>
        <v>24106</v>
      </c>
      <c r="F69" s="429"/>
      <c r="G69" s="429"/>
      <c r="H69" s="80">
        <f>SUM(H64:H68)</f>
        <v>24106</v>
      </c>
    </row>
    <row r="70" spans="1:8" ht="15" customHeight="1">
      <c r="A70" s="341" t="s">
        <v>489</v>
      </c>
      <c r="B70" s="410"/>
      <c r="C70" s="80">
        <v>182548</v>
      </c>
      <c r="D70" s="80">
        <v>40278</v>
      </c>
      <c r="E70" s="80">
        <v>40279</v>
      </c>
      <c r="F70" s="429"/>
      <c r="G70" s="429"/>
      <c r="H70" s="80">
        <f>SUM(E70:G70)</f>
        <v>40279</v>
      </c>
    </row>
    <row r="71" spans="1:8" ht="15.75">
      <c r="A71" s="411" t="s">
        <v>589</v>
      </c>
      <c r="B71" s="343" t="s">
        <v>590</v>
      </c>
      <c r="C71" s="80">
        <v>838002</v>
      </c>
      <c r="D71" s="80">
        <v>743037</v>
      </c>
      <c r="E71" s="80">
        <v>735986</v>
      </c>
      <c r="F71" s="433">
        <f>SUM(F51:F70)</f>
        <v>5661</v>
      </c>
      <c r="G71" s="429"/>
      <c r="H71" s="80">
        <f>SUM(E71:G71)</f>
        <v>741647</v>
      </c>
    </row>
    <row r="72" spans="1:8" ht="15.75">
      <c r="A72" s="412" t="s">
        <v>591</v>
      </c>
      <c r="B72" s="413"/>
      <c r="C72" s="202">
        <v>-257260</v>
      </c>
      <c r="D72" s="202">
        <v>-212378</v>
      </c>
      <c r="E72" s="12">
        <v>-315819</v>
      </c>
      <c r="F72" s="432">
        <v>16259</v>
      </c>
      <c r="G72" s="432"/>
      <c r="H72" s="12">
        <f>SUM(E72:G72)</f>
        <v>-299560</v>
      </c>
    </row>
    <row r="73" spans="1:8" ht="15.75">
      <c r="A73" s="412" t="s">
        <v>592</v>
      </c>
      <c r="B73" s="413"/>
      <c r="C73" s="202">
        <v>118161</v>
      </c>
      <c r="D73" s="202">
        <v>101702</v>
      </c>
      <c r="E73" s="12">
        <v>94656</v>
      </c>
      <c r="F73" s="432">
        <v>45</v>
      </c>
      <c r="G73" s="432"/>
      <c r="H73" s="12">
        <f>SUM(E73:G73)</f>
        <v>94701</v>
      </c>
    </row>
    <row r="74" spans="1:8" ht="15">
      <c r="A74" s="345" t="s">
        <v>736</v>
      </c>
      <c r="B74" s="205" t="s">
        <v>737</v>
      </c>
      <c r="C74" s="202"/>
      <c r="D74" s="202"/>
      <c r="E74" s="202"/>
      <c r="F74" s="428"/>
      <c r="G74" s="428"/>
      <c r="H74" s="202">
        <f>SUM(E74:G74)</f>
        <v>0</v>
      </c>
    </row>
    <row r="75" spans="1:8" ht="15">
      <c r="A75" s="200" t="s">
        <v>738</v>
      </c>
      <c r="B75" s="205" t="s">
        <v>739</v>
      </c>
      <c r="C75" s="202"/>
      <c r="D75" s="202"/>
      <c r="E75" s="202"/>
      <c r="F75" s="428"/>
      <c r="G75" s="428"/>
      <c r="H75" s="202"/>
    </row>
    <row r="76" spans="1:8" ht="15">
      <c r="A76" s="345" t="s">
        <v>740</v>
      </c>
      <c r="B76" s="205" t="s">
        <v>741</v>
      </c>
      <c r="C76" s="202"/>
      <c r="D76" s="202"/>
      <c r="E76" s="202"/>
      <c r="F76" s="428"/>
      <c r="G76" s="428"/>
      <c r="H76" s="202"/>
    </row>
    <row r="77" spans="1:8" ht="15">
      <c r="A77" s="206" t="s">
        <v>593</v>
      </c>
      <c r="B77" s="211" t="s">
        <v>594</v>
      </c>
      <c r="C77" s="202"/>
      <c r="D77" s="80">
        <f>SUM(D74:D76)</f>
        <v>0</v>
      </c>
      <c r="E77" s="80">
        <f>SUM(E74:E76)</f>
        <v>0</v>
      </c>
      <c r="F77" s="429"/>
      <c r="G77" s="429"/>
      <c r="H77" s="80">
        <f>SUM(H74:H76)</f>
        <v>0</v>
      </c>
    </row>
    <row r="78" spans="1:8" ht="15">
      <c r="A78" s="200" t="s">
        <v>742</v>
      </c>
      <c r="B78" s="205" t="s">
        <v>743</v>
      </c>
      <c r="C78" s="80"/>
      <c r="D78" s="202"/>
      <c r="E78" s="202"/>
      <c r="F78" s="428"/>
      <c r="G78" s="428"/>
      <c r="H78" s="202">
        <f>SUM(E78:G78)</f>
        <v>0</v>
      </c>
    </row>
    <row r="79" spans="1:8" ht="15">
      <c r="A79" s="345" t="s">
        <v>744</v>
      </c>
      <c r="B79" s="205" t="s">
        <v>745</v>
      </c>
      <c r="C79" s="202"/>
      <c r="D79" s="202"/>
      <c r="E79" s="202"/>
      <c r="F79" s="428"/>
      <c r="G79" s="428"/>
      <c r="H79" s="202"/>
    </row>
    <row r="80" spans="1:8" ht="15">
      <c r="A80" s="200" t="s">
        <v>746</v>
      </c>
      <c r="B80" s="205" t="s">
        <v>747</v>
      </c>
      <c r="C80" s="202"/>
      <c r="D80" s="202"/>
      <c r="E80" s="202"/>
      <c r="F80" s="428"/>
      <c r="G80" s="428"/>
      <c r="H80" s="202"/>
    </row>
    <row r="81" spans="1:8" ht="15">
      <c r="A81" s="345" t="s">
        <v>748</v>
      </c>
      <c r="B81" s="205" t="s">
        <v>749</v>
      </c>
      <c r="C81" s="202"/>
      <c r="D81" s="202"/>
      <c r="E81" s="202"/>
      <c r="F81" s="428"/>
      <c r="G81" s="428"/>
      <c r="H81" s="202"/>
    </row>
    <row r="82" spans="1:8" ht="15">
      <c r="A82" s="222" t="s">
        <v>595</v>
      </c>
      <c r="B82" s="211" t="s">
        <v>596</v>
      </c>
      <c r="C82" s="202"/>
      <c r="D82" s="80">
        <f>SUM(D78:D81)</f>
        <v>0</v>
      </c>
      <c r="E82" s="80">
        <f>SUM(E78:E81)</f>
        <v>0</v>
      </c>
      <c r="F82" s="429"/>
      <c r="G82" s="429"/>
      <c r="H82" s="80">
        <f>SUM(H78:H81)</f>
        <v>0</v>
      </c>
    </row>
    <row r="83" spans="1:8" ht="15">
      <c r="A83" s="205" t="s">
        <v>597</v>
      </c>
      <c r="B83" s="205" t="s">
        <v>598</v>
      </c>
      <c r="C83" s="202">
        <v>162301</v>
      </c>
      <c r="D83" s="202">
        <v>162301</v>
      </c>
      <c r="E83" s="202">
        <v>162301</v>
      </c>
      <c r="F83" s="428"/>
      <c r="G83" s="428"/>
      <c r="H83" s="202">
        <f>SUM(E83:G83)</f>
        <v>162301</v>
      </c>
    </row>
    <row r="84" spans="1:8" ht="15">
      <c r="A84" s="205" t="s">
        <v>599</v>
      </c>
      <c r="B84" s="205" t="s">
        <v>598</v>
      </c>
      <c r="C84" s="202"/>
      <c r="D84" s="202"/>
      <c r="E84" s="202"/>
      <c r="F84" s="428"/>
      <c r="G84" s="428"/>
      <c r="H84" s="202">
        <f>SUM(E84:G84)</f>
        <v>0</v>
      </c>
    </row>
    <row r="85" spans="1:8" ht="15">
      <c r="A85" s="205" t="s">
        <v>600</v>
      </c>
      <c r="B85" s="205" t="s">
        <v>601</v>
      </c>
      <c r="C85" s="202"/>
      <c r="D85" s="202"/>
      <c r="E85" s="202"/>
      <c r="F85" s="428"/>
      <c r="G85" s="428"/>
      <c r="H85" s="202"/>
    </row>
    <row r="86" spans="1:8" ht="15">
      <c r="A86" s="205" t="s">
        <v>602</v>
      </c>
      <c r="B86" s="205" t="s">
        <v>601</v>
      </c>
      <c r="C86" s="202"/>
      <c r="D86" s="202"/>
      <c r="E86" s="202"/>
      <c r="F86" s="428"/>
      <c r="G86" s="428"/>
      <c r="H86" s="202"/>
    </row>
    <row r="87" spans="1:8" ht="15">
      <c r="A87" s="211" t="s">
        <v>603</v>
      </c>
      <c r="B87" s="211" t="s">
        <v>604</v>
      </c>
      <c r="C87" s="80">
        <f>SUM(C83:C86)</f>
        <v>162301</v>
      </c>
      <c r="D87" s="80">
        <f>SUM(D83:D86)</f>
        <v>162301</v>
      </c>
      <c r="E87" s="80">
        <f>SUM(E83:E86)</f>
        <v>162301</v>
      </c>
      <c r="F87" s="429"/>
      <c r="G87" s="429"/>
      <c r="H87" s="80">
        <f>SUM(E87:G87)</f>
        <v>162301</v>
      </c>
    </row>
    <row r="88" spans="1:8" ht="15">
      <c r="A88" s="345" t="s">
        <v>605</v>
      </c>
      <c r="B88" s="205" t="s">
        <v>606</v>
      </c>
      <c r="C88" s="80"/>
      <c r="D88" s="202">
        <v>8714</v>
      </c>
      <c r="E88" s="202">
        <v>8714</v>
      </c>
      <c r="F88" s="428"/>
      <c r="G88" s="428"/>
      <c r="H88" s="202">
        <f>SUM(E88:G88)</f>
        <v>8714</v>
      </c>
    </row>
    <row r="89" spans="1:8" ht="15">
      <c r="A89" s="345" t="s">
        <v>607</v>
      </c>
      <c r="B89" s="205" t="s">
        <v>608</v>
      </c>
      <c r="C89" s="202"/>
      <c r="D89" s="202"/>
      <c r="E89" s="202"/>
      <c r="F89" s="428"/>
      <c r="G89" s="428"/>
      <c r="H89" s="202"/>
    </row>
    <row r="90" spans="1:8" ht="15">
      <c r="A90" s="345" t="s">
        <v>609</v>
      </c>
      <c r="B90" s="205" t="s">
        <v>610</v>
      </c>
      <c r="C90" s="202"/>
      <c r="D90" s="202"/>
      <c r="E90" s="202"/>
      <c r="F90" s="428"/>
      <c r="G90" s="428"/>
      <c r="H90" s="202"/>
    </row>
    <row r="91" spans="1:8" ht="15">
      <c r="A91" s="345" t="s">
        <v>611</v>
      </c>
      <c r="B91" s="205" t="s">
        <v>612</v>
      </c>
      <c r="C91" s="202"/>
      <c r="D91" s="202"/>
      <c r="E91" s="202"/>
      <c r="F91" s="428"/>
      <c r="G91" s="428"/>
      <c r="H91" s="202">
        <f>SUM(E91:G91)</f>
        <v>0</v>
      </c>
    </row>
    <row r="92" spans="1:8" ht="15">
      <c r="A92" s="200" t="s">
        <v>613</v>
      </c>
      <c r="B92" s="205" t="s">
        <v>614</v>
      </c>
      <c r="C92" s="202"/>
      <c r="D92" s="202"/>
      <c r="E92" s="202"/>
      <c r="F92" s="428"/>
      <c r="G92" s="428"/>
      <c r="H92" s="202"/>
    </row>
    <row r="93" spans="1:8" ht="15">
      <c r="A93" s="206" t="s">
        <v>615</v>
      </c>
      <c r="B93" s="211" t="s">
        <v>616</v>
      </c>
      <c r="C93" s="202"/>
      <c r="D93" s="80">
        <f>SUM(D87:D92)</f>
        <v>171015</v>
      </c>
      <c r="E93" s="80">
        <f>SUM(E87:E92)</f>
        <v>171015</v>
      </c>
      <c r="F93" s="429"/>
      <c r="G93" s="429"/>
      <c r="H93" s="80">
        <f>SUM(E93:G93)</f>
        <v>171015</v>
      </c>
    </row>
    <row r="94" spans="1:8" ht="15">
      <c r="A94" s="200" t="s">
        <v>617</v>
      </c>
      <c r="B94" s="205" t="s">
        <v>618</v>
      </c>
      <c r="C94" s="202"/>
      <c r="D94" s="202"/>
      <c r="E94" s="202"/>
      <c r="F94" s="428"/>
      <c r="G94" s="428"/>
      <c r="H94" s="202"/>
    </row>
    <row r="95" spans="1:8" ht="15">
      <c r="A95" s="200" t="s">
        <v>619</v>
      </c>
      <c r="B95" s="205" t="s">
        <v>620</v>
      </c>
      <c r="C95" s="202"/>
      <c r="D95" s="202"/>
      <c r="E95" s="202"/>
      <c r="F95" s="428"/>
      <c r="G95" s="428"/>
      <c r="H95" s="202"/>
    </row>
    <row r="96" spans="1:8" ht="15">
      <c r="A96" s="345" t="s">
        <v>621</v>
      </c>
      <c r="B96" s="205" t="s">
        <v>622</v>
      </c>
      <c r="C96" s="202"/>
      <c r="D96" s="202"/>
      <c r="E96" s="202"/>
      <c r="F96" s="428"/>
      <c r="G96" s="428"/>
      <c r="H96" s="202"/>
    </row>
    <row r="97" spans="1:8" ht="15">
      <c r="A97" s="345" t="s">
        <v>623</v>
      </c>
      <c r="B97" s="205" t="s">
        <v>624</v>
      </c>
      <c r="C97" s="202"/>
      <c r="D97" s="202"/>
      <c r="E97" s="202"/>
      <c r="F97" s="428"/>
      <c r="G97" s="428"/>
      <c r="H97" s="202"/>
    </row>
    <row r="98" spans="1:8" ht="15">
      <c r="A98" s="222" t="s">
        <v>625</v>
      </c>
      <c r="B98" s="211" t="s">
        <v>626</v>
      </c>
      <c r="C98" s="202"/>
      <c r="D98" s="202"/>
      <c r="E98" s="202"/>
      <c r="F98" s="428"/>
      <c r="G98" s="428"/>
      <c r="H98" s="202"/>
    </row>
    <row r="99" spans="1:8" ht="15">
      <c r="A99" s="206" t="s">
        <v>627</v>
      </c>
      <c r="B99" s="211" t="s">
        <v>628</v>
      </c>
      <c r="C99" s="202"/>
      <c r="D99" s="202"/>
      <c r="E99" s="202"/>
      <c r="F99" s="428"/>
      <c r="G99" s="428"/>
      <c r="H99" s="202"/>
    </row>
    <row r="100" spans="1:8" ht="15.75">
      <c r="A100" s="354" t="s">
        <v>629</v>
      </c>
      <c r="B100" s="355" t="s">
        <v>630</v>
      </c>
      <c r="C100" s="80">
        <f>SUM(C87:C99)</f>
        <v>162301</v>
      </c>
      <c r="D100" s="80">
        <f>SUM(D77,D82,D87,D88,D90)</f>
        <v>171015</v>
      </c>
      <c r="E100" s="80">
        <f>SUM(E93:E99)</f>
        <v>171015</v>
      </c>
      <c r="F100" s="429"/>
      <c r="G100" s="429"/>
      <c r="H100" s="80">
        <f>SUM(H93:H99)</f>
        <v>171015</v>
      </c>
    </row>
    <row r="101" spans="1:8" ht="15.75">
      <c r="A101" s="356" t="s">
        <v>631</v>
      </c>
      <c r="B101" s="357"/>
      <c r="C101" s="80">
        <v>1003303</v>
      </c>
      <c r="D101" s="80">
        <v>914052</v>
      </c>
      <c r="E101" s="80">
        <v>907001</v>
      </c>
      <c r="F101" s="433">
        <v>5661</v>
      </c>
      <c r="G101" s="429"/>
      <c r="H101" s="80">
        <f>SUM(E101:G101)</f>
        <v>912662</v>
      </c>
    </row>
    <row r="102" spans="3:8" ht="15">
      <c r="C102" s="92"/>
      <c r="D102" s="92"/>
      <c r="E102" s="92"/>
      <c r="F102" s="92"/>
      <c r="G102" s="92"/>
      <c r="H102" s="92"/>
    </row>
    <row r="103" spans="3:8" ht="15">
      <c r="C103" s="92"/>
      <c r="D103" s="92"/>
      <c r="E103" s="92"/>
      <c r="F103" s="92"/>
      <c r="G103" s="92"/>
      <c r="H103" s="92"/>
    </row>
    <row r="104" spans="3:8" ht="15">
      <c r="C104" s="92"/>
      <c r="D104" s="92"/>
      <c r="E104" s="92"/>
      <c r="F104" s="92"/>
      <c r="G104" s="92"/>
      <c r="H104" s="92"/>
    </row>
    <row r="105" spans="3:8" ht="15">
      <c r="C105" s="92"/>
      <c r="D105" s="92"/>
      <c r="E105" s="92"/>
      <c r="F105" s="92"/>
      <c r="G105" s="92"/>
      <c r="H105" s="92"/>
    </row>
    <row r="106" spans="3:8" ht="15">
      <c r="C106" s="92"/>
      <c r="D106" s="92"/>
      <c r="E106" s="92"/>
      <c r="F106" s="92"/>
      <c r="G106" s="92"/>
      <c r="H106" s="92"/>
    </row>
    <row r="107" spans="3:8" ht="15">
      <c r="C107" s="92"/>
      <c r="D107" s="92"/>
      <c r="E107" s="92"/>
      <c r="F107" s="92"/>
      <c r="G107" s="92"/>
      <c r="H107" s="92"/>
    </row>
    <row r="108" spans="3:8" ht="15">
      <c r="C108" s="92"/>
      <c r="D108" s="92"/>
      <c r="E108" s="92"/>
      <c r="F108" s="92"/>
      <c r="G108" s="92"/>
      <c r="H108" s="92"/>
    </row>
    <row r="109" spans="3:8" ht="15">
      <c r="C109" s="92"/>
      <c r="D109" s="92"/>
      <c r="E109" s="92"/>
      <c r="F109" s="92"/>
      <c r="G109" s="92"/>
      <c r="H109" s="92"/>
    </row>
    <row r="110" spans="3:8" ht="15">
      <c r="C110" s="92"/>
      <c r="D110" s="92"/>
      <c r="E110" s="92"/>
      <c r="F110" s="92"/>
      <c r="G110" s="92"/>
      <c r="H110" s="92"/>
    </row>
    <row r="111" spans="3:8" ht="15">
      <c r="C111" s="92"/>
      <c r="D111" s="92"/>
      <c r="E111" s="92"/>
      <c r="F111" s="92"/>
      <c r="G111" s="92"/>
      <c r="H111" s="92"/>
    </row>
    <row r="112" spans="3:8" ht="15">
      <c r="C112" s="92"/>
      <c r="D112" s="92"/>
      <c r="E112" s="92"/>
      <c r="F112" s="92"/>
      <c r="G112" s="92"/>
      <c r="H112" s="92"/>
    </row>
    <row r="113" spans="3:8" ht="15">
      <c r="C113" s="92"/>
      <c r="D113" s="92"/>
      <c r="E113" s="92"/>
      <c r="F113" s="92"/>
      <c r="G113" s="92"/>
      <c r="H113" s="92"/>
    </row>
    <row r="114" spans="3:8" ht="15">
      <c r="C114" s="92"/>
      <c r="D114" s="92"/>
      <c r="E114" s="92"/>
      <c r="F114" s="92"/>
      <c r="G114" s="92"/>
      <c r="H114" s="92"/>
    </row>
    <row r="115" spans="3:8" ht="15">
      <c r="C115" s="92"/>
      <c r="D115" s="92"/>
      <c r="E115" s="92"/>
      <c r="F115" s="92"/>
      <c r="G115" s="92"/>
      <c r="H115" s="92"/>
    </row>
    <row r="116" spans="3:8" ht="15">
      <c r="C116" s="92"/>
      <c r="D116" s="92"/>
      <c r="E116" s="92"/>
      <c r="F116" s="92"/>
      <c r="G116" s="92"/>
      <c r="H116" s="92"/>
    </row>
    <row r="117" spans="3:8" ht="15">
      <c r="C117" s="92"/>
      <c r="D117" s="92"/>
      <c r="E117" s="92"/>
      <c r="F117" s="92"/>
      <c r="G117" s="92"/>
      <c r="H117" s="92"/>
    </row>
    <row r="118" spans="3:8" ht="15">
      <c r="C118" s="92"/>
      <c r="D118" s="92"/>
      <c r="E118" s="92"/>
      <c r="F118" s="92"/>
      <c r="G118" s="92"/>
      <c r="H118" s="92"/>
    </row>
    <row r="119" spans="3:8" ht="15">
      <c r="C119" s="92"/>
      <c r="D119" s="92"/>
      <c r="E119" s="92"/>
      <c r="F119" s="92"/>
      <c r="G119" s="92"/>
      <c r="H119" s="92"/>
    </row>
    <row r="120" spans="3:8" ht="15">
      <c r="C120" s="92"/>
      <c r="D120" s="92"/>
      <c r="E120" s="92"/>
      <c r="F120" s="92"/>
      <c r="G120" s="92"/>
      <c r="H120" s="92"/>
    </row>
    <row r="121" spans="3:8" ht="15">
      <c r="C121" s="92"/>
      <c r="D121" s="92"/>
      <c r="E121" s="92"/>
      <c r="F121" s="92"/>
      <c r="G121" s="92"/>
      <c r="H121" s="92"/>
    </row>
    <row r="122" spans="3:8" ht="15">
      <c r="C122" s="92"/>
      <c r="D122" s="92"/>
      <c r="E122" s="92"/>
      <c r="F122" s="92"/>
      <c r="G122" s="92"/>
      <c r="H122" s="92"/>
    </row>
    <row r="123" spans="3:8" ht="15">
      <c r="C123" s="92"/>
      <c r="D123" s="92"/>
      <c r="E123" s="92"/>
      <c r="F123" s="92"/>
      <c r="G123" s="92"/>
      <c r="H123" s="92"/>
    </row>
    <row r="124" spans="3:8" ht="15">
      <c r="C124" s="92"/>
      <c r="D124" s="92"/>
      <c r="E124" s="92"/>
      <c r="F124" s="92"/>
      <c r="G124" s="92"/>
      <c r="H124" s="92"/>
    </row>
    <row r="125" spans="3:8" ht="15">
      <c r="C125" s="92"/>
      <c r="D125" s="92"/>
      <c r="E125" s="92"/>
      <c r="F125" s="92"/>
      <c r="G125" s="92"/>
      <c r="H125" s="92"/>
    </row>
    <row r="126" spans="3:8" ht="15">
      <c r="C126" s="92"/>
      <c r="D126" s="92"/>
      <c r="E126" s="92"/>
      <c r="F126" s="92"/>
      <c r="G126" s="92"/>
      <c r="H126" s="92"/>
    </row>
    <row r="127" spans="3:8" ht="15">
      <c r="C127" s="92"/>
      <c r="D127" s="92"/>
      <c r="E127" s="92"/>
      <c r="F127" s="92"/>
      <c r="G127" s="92"/>
      <c r="H127" s="92"/>
    </row>
    <row r="128" spans="3:8" ht="15">
      <c r="C128" s="92"/>
      <c r="D128" s="92"/>
      <c r="E128" s="92"/>
      <c r="F128" s="92"/>
      <c r="G128" s="92"/>
      <c r="H128" s="92"/>
    </row>
    <row r="129" spans="3:8" ht="15">
      <c r="C129" s="92"/>
      <c r="D129" s="92"/>
      <c r="E129" s="92"/>
      <c r="F129" s="92"/>
      <c r="G129" s="92"/>
      <c r="H129" s="92"/>
    </row>
    <row r="130" spans="3:8" ht="15">
      <c r="C130" s="92"/>
      <c r="D130" s="92"/>
      <c r="E130" s="92"/>
      <c r="F130" s="92"/>
      <c r="G130" s="92"/>
      <c r="H130" s="92"/>
    </row>
    <row r="131" spans="3:8" ht="15">
      <c r="C131" s="92"/>
      <c r="D131" s="92"/>
      <c r="E131" s="92"/>
      <c r="F131" s="92"/>
      <c r="G131" s="92"/>
      <c r="H131" s="92"/>
    </row>
    <row r="132" spans="3:8" ht="15">
      <c r="C132" s="92"/>
      <c r="D132" s="92"/>
      <c r="E132" s="92"/>
      <c r="F132" s="92"/>
      <c r="G132" s="92"/>
      <c r="H132" s="92"/>
    </row>
    <row r="133" spans="3:8" ht="15">
      <c r="C133" s="92"/>
      <c r="D133" s="92"/>
      <c r="E133" s="92"/>
      <c r="F133" s="92"/>
      <c r="G133" s="92"/>
      <c r="H133" s="92"/>
    </row>
    <row r="134" spans="3:8" ht="15">
      <c r="C134" s="92"/>
      <c r="D134" s="92"/>
      <c r="E134" s="92"/>
      <c r="F134" s="92"/>
      <c r="G134" s="92"/>
      <c r="H134" s="92"/>
    </row>
    <row r="135" spans="3:8" ht="15">
      <c r="C135" s="92"/>
      <c r="D135" s="92"/>
      <c r="E135" s="92"/>
      <c r="F135" s="92"/>
      <c r="G135" s="92"/>
      <c r="H135" s="92"/>
    </row>
    <row r="136" spans="3:8" ht="15">
      <c r="C136" s="92"/>
      <c r="D136" s="92"/>
      <c r="E136" s="92"/>
      <c r="F136" s="92"/>
      <c r="G136" s="92"/>
      <c r="H136" s="92"/>
    </row>
    <row r="137" spans="3:8" ht="15">
      <c r="C137" s="92"/>
      <c r="D137" s="92"/>
      <c r="E137" s="92"/>
      <c r="F137" s="92"/>
      <c r="G137" s="92"/>
      <c r="H137" s="92"/>
    </row>
    <row r="138" spans="3:8" ht="15">
      <c r="C138" s="92"/>
      <c r="D138" s="92"/>
      <c r="E138" s="92"/>
      <c r="F138" s="92"/>
      <c r="G138" s="92"/>
      <c r="H138" s="92"/>
    </row>
    <row r="139" spans="3:8" ht="15">
      <c r="C139" s="92"/>
      <c r="D139" s="92"/>
      <c r="E139" s="92"/>
      <c r="F139" s="92"/>
      <c r="G139" s="92"/>
      <c r="H139" s="92"/>
    </row>
    <row r="140" spans="3:8" ht="15">
      <c r="C140" s="92"/>
      <c r="D140" s="92"/>
      <c r="E140" s="92"/>
      <c r="F140" s="92"/>
      <c r="G140" s="92"/>
      <c r="H140" s="92"/>
    </row>
    <row r="141" spans="3:8" ht="15">
      <c r="C141" s="92"/>
      <c r="D141" s="92"/>
      <c r="E141" s="92"/>
      <c r="F141" s="92"/>
      <c r="G141" s="92"/>
      <c r="H141" s="92"/>
    </row>
    <row r="142" spans="3:8" ht="15">
      <c r="C142" s="92"/>
      <c r="D142" s="92"/>
      <c r="E142" s="92"/>
      <c r="F142" s="92"/>
      <c r="G142" s="92"/>
      <c r="H142" s="92"/>
    </row>
    <row r="143" spans="3:8" ht="15">
      <c r="C143" s="92"/>
      <c r="D143" s="92"/>
      <c r="E143" s="92"/>
      <c r="F143" s="92"/>
      <c r="G143" s="92"/>
      <c r="H143" s="92"/>
    </row>
    <row r="144" spans="3:8" ht="15">
      <c r="C144" s="92"/>
      <c r="D144" s="92"/>
      <c r="E144" s="92"/>
      <c r="F144" s="92"/>
      <c r="G144" s="92"/>
      <c r="H144" s="92"/>
    </row>
    <row r="145" spans="3:8" ht="15">
      <c r="C145" s="92"/>
      <c r="D145" s="92"/>
      <c r="E145" s="92"/>
      <c r="F145" s="92"/>
      <c r="G145" s="92"/>
      <c r="H145" s="92"/>
    </row>
    <row r="146" spans="3:8" ht="15">
      <c r="C146" s="92"/>
      <c r="D146" s="92"/>
      <c r="E146" s="92"/>
      <c r="F146" s="92"/>
      <c r="G146" s="92"/>
      <c r="H146" s="92"/>
    </row>
    <row r="147" spans="3:8" ht="15">
      <c r="C147" s="92"/>
      <c r="D147" s="92"/>
      <c r="E147" s="92"/>
      <c r="F147" s="92"/>
      <c r="G147" s="92"/>
      <c r="H147" s="92"/>
    </row>
    <row r="148" spans="3:8" ht="15">
      <c r="C148" s="92"/>
      <c r="D148" s="92"/>
      <c r="E148" s="92"/>
      <c r="F148" s="92"/>
      <c r="G148" s="92"/>
      <c r="H148" s="92"/>
    </row>
    <row r="149" spans="3:8" ht="15">
      <c r="C149" s="92"/>
      <c r="D149" s="92"/>
      <c r="E149" s="92"/>
      <c r="F149" s="92"/>
      <c r="G149" s="92"/>
      <c r="H149" s="92"/>
    </row>
    <row r="150" spans="3:8" ht="15">
      <c r="C150" s="92"/>
      <c r="D150" s="92"/>
      <c r="E150" s="92"/>
      <c r="F150" s="92"/>
      <c r="G150" s="92"/>
      <c r="H150" s="92"/>
    </row>
    <row r="151" spans="3:8" ht="15">
      <c r="C151" s="92"/>
      <c r="D151" s="92"/>
      <c r="E151" s="92"/>
      <c r="F151" s="92"/>
      <c r="G151" s="92"/>
      <c r="H151" s="92"/>
    </row>
    <row r="152" spans="3:8" ht="15">
      <c r="C152" s="92"/>
      <c r="D152" s="92"/>
      <c r="E152" s="92"/>
      <c r="F152" s="92"/>
      <c r="G152" s="92"/>
      <c r="H152" s="92"/>
    </row>
    <row r="153" spans="3:8" ht="15">
      <c r="C153" s="92"/>
      <c r="D153" s="92"/>
      <c r="E153" s="92"/>
      <c r="F153" s="92"/>
      <c r="G153" s="92"/>
      <c r="H153" s="92"/>
    </row>
    <row r="154" spans="3:8" ht="15">
      <c r="C154" s="92"/>
      <c r="D154" s="92"/>
      <c r="E154" s="92"/>
      <c r="F154" s="92"/>
      <c r="G154" s="92"/>
      <c r="H154" s="92"/>
    </row>
    <row r="155" spans="3:8" ht="15">
      <c r="C155" s="92"/>
      <c r="D155" s="92"/>
      <c r="E155" s="92"/>
      <c r="F155" s="92"/>
      <c r="G155" s="92"/>
      <c r="H155" s="92"/>
    </row>
    <row r="156" spans="3:8" ht="15">
      <c r="C156" s="92"/>
      <c r="D156" s="92"/>
      <c r="E156" s="92"/>
      <c r="F156" s="92"/>
      <c r="G156" s="92"/>
      <c r="H156" s="92"/>
    </row>
    <row r="157" spans="3:8" ht="15">
      <c r="C157" s="92"/>
      <c r="D157" s="92"/>
      <c r="E157" s="92"/>
      <c r="F157" s="92"/>
      <c r="G157" s="92"/>
      <c r="H157" s="92"/>
    </row>
    <row r="158" spans="3:8" ht="15">
      <c r="C158" s="92"/>
      <c r="D158" s="92"/>
      <c r="E158" s="92"/>
      <c r="F158" s="92"/>
      <c r="G158" s="92"/>
      <c r="H158" s="92"/>
    </row>
    <row r="159" spans="3:8" ht="15">
      <c r="C159" s="92"/>
      <c r="D159" s="92"/>
      <c r="E159" s="92"/>
      <c r="F159" s="92"/>
      <c r="G159" s="92"/>
      <c r="H159" s="92"/>
    </row>
    <row r="160" spans="3:8" ht="15">
      <c r="C160" s="92"/>
      <c r="D160" s="92"/>
      <c r="E160" s="92"/>
      <c r="F160" s="92"/>
      <c r="G160" s="92"/>
      <c r="H160" s="92"/>
    </row>
    <row r="161" spans="3:8" ht="15">
      <c r="C161" s="92"/>
      <c r="D161" s="92"/>
      <c r="E161" s="92"/>
      <c r="F161" s="92"/>
      <c r="G161" s="92"/>
      <c r="H161" s="92"/>
    </row>
    <row r="162" spans="3:8" ht="15">
      <c r="C162" s="92"/>
      <c r="D162" s="92"/>
      <c r="E162" s="92"/>
      <c r="F162" s="92"/>
      <c r="G162" s="92"/>
      <c r="H162" s="92"/>
    </row>
    <row r="163" spans="3:8" ht="15">
      <c r="C163" s="92"/>
      <c r="D163" s="92"/>
      <c r="E163" s="92"/>
      <c r="F163" s="92"/>
      <c r="G163" s="92"/>
      <c r="H163" s="92"/>
    </row>
    <row r="164" spans="3:8" ht="15">
      <c r="C164" s="92"/>
      <c r="D164" s="92"/>
      <c r="E164" s="92"/>
      <c r="F164" s="92"/>
      <c r="G164" s="92"/>
      <c r="H164" s="92"/>
    </row>
    <row r="165" spans="3:8" ht="15">
      <c r="C165" s="92"/>
      <c r="D165" s="92"/>
      <c r="E165" s="92"/>
      <c r="F165" s="92"/>
      <c r="G165" s="92"/>
      <c r="H165" s="92"/>
    </row>
    <row r="166" spans="3:8" ht="15">
      <c r="C166" s="92"/>
      <c r="D166" s="92"/>
      <c r="E166" s="92"/>
      <c r="F166" s="92"/>
      <c r="G166" s="92"/>
      <c r="H166" s="92"/>
    </row>
    <row r="167" spans="3:8" ht="15">
      <c r="C167" s="92"/>
      <c r="D167" s="92"/>
      <c r="E167" s="92"/>
      <c r="F167" s="92"/>
      <c r="G167" s="92"/>
      <c r="H167" s="92"/>
    </row>
    <row r="168" spans="3:8" ht="15">
      <c r="C168" s="92"/>
      <c r="D168" s="92"/>
      <c r="E168" s="92"/>
      <c r="F168" s="92"/>
      <c r="G168" s="92"/>
      <c r="H168" s="92"/>
    </row>
    <row r="169" spans="3:8" ht="15">
      <c r="C169" s="92"/>
      <c r="D169" s="92"/>
      <c r="E169" s="92"/>
      <c r="F169" s="92"/>
      <c r="G169" s="92"/>
      <c r="H169" s="92"/>
    </row>
    <row r="170" spans="3:8" ht="15">
      <c r="C170" s="92"/>
      <c r="D170" s="92"/>
      <c r="E170" s="92"/>
      <c r="F170" s="92"/>
      <c r="G170" s="92"/>
      <c r="H170" s="92"/>
    </row>
    <row r="171" spans="3:8" ht="15">
      <c r="C171" s="92"/>
      <c r="D171" s="92"/>
      <c r="E171" s="92"/>
      <c r="F171" s="92"/>
      <c r="G171" s="92"/>
      <c r="H171" s="92"/>
    </row>
    <row r="172" spans="3:8" ht="15">
      <c r="C172" s="92"/>
      <c r="D172" s="92"/>
      <c r="E172" s="92"/>
      <c r="F172" s="92"/>
      <c r="G172" s="92"/>
      <c r="H172" s="92"/>
    </row>
  </sheetData>
  <sheetProtection/>
  <mergeCells count="2">
    <mergeCell ref="A1:H1"/>
    <mergeCell ref="A2:H2"/>
  </mergeCells>
  <printOptions/>
  <pageMargins left="0" right="0" top="0" bottom="0" header="0.31496062992125984" footer="0.31496062992125984"/>
  <pageSetup fitToHeight="0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F73" sqref="F73"/>
    </sheetView>
  </sheetViews>
  <sheetFormatPr defaultColWidth="9.140625" defaultRowHeight="15"/>
  <cols>
    <col min="1" max="1" width="92.57421875" style="358" customWidth="1"/>
    <col min="2" max="2" width="9.140625" style="358" customWidth="1"/>
    <col min="3" max="4" width="13.00390625" style="358" customWidth="1"/>
    <col min="5" max="5" width="12.57421875" style="358" customWidth="1"/>
    <col min="6" max="6" width="12.8515625" style="358" customWidth="1"/>
    <col min="7" max="7" width="14.8515625" style="358" customWidth="1"/>
    <col min="8" max="16384" width="9.140625" style="358" customWidth="1"/>
  </cols>
  <sheetData>
    <row r="1" spans="1:8" ht="24" customHeight="1">
      <c r="A1" s="608" t="s">
        <v>987</v>
      </c>
      <c r="B1" s="609"/>
      <c r="C1" s="609"/>
      <c r="D1" s="609"/>
      <c r="E1" s="609"/>
      <c r="F1" s="609"/>
      <c r="G1" s="609"/>
      <c r="H1" s="610"/>
    </row>
    <row r="2" spans="1:9" ht="24" customHeight="1">
      <c r="A2" s="612" t="s">
        <v>121</v>
      </c>
      <c r="B2" s="613"/>
      <c r="C2" s="613"/>
      <c r="D2" s="613"/>
      <c r="E2" s="613"/>
      <c r="F2" s="613"/>
      <c r="G2" s="614"/>
      <c r="I2" s="414"/>
    </row>
    <row r="3" ht="18">
      <c r="A3" s="359"/>
    </row>
    <row r="4" spans="1:6" ht="15">
      <c r="A4" s="360" t="s">
        <v>855</v>
      </c>
      <c r="F4" s="198" t="s">
        <v>776</v>
      </c>
    </row>
    <row r="5" spans="1:7" ht="60">
      <c r="A5" s="361" t="s">
        <v>137</v>
      </c>
      <c r="B5" s="362" t="s">
        <v>525</v>
      </c>
      <c r="C5" s="330" t="s">
        <v>633</v>
      </c>
      <c r="D5" s="330" t="s">
        <v>634</v>
      </c>
      <c r="E5" s="330" t="s">
        <v>720</v>
      </c>
      <c r="F5" s="214" t="s">
        <v>725</v>
      </c>
      <c r="G5" s="331" t="s">
        <v>790</v>
      </c>
    </row>
    <row r="6" spans="1:7" ht="15" customHeight="1">
      <c r="A6" s="367" t="s">
        <v>150</v>
      </c>
      <c r="B6" s="372" t="s">
        <v>151</v>
      </c>
      <c r="C6" s="365"/>
      <c r="D6" s="420"/>
      <c r="E6" s="365"/>
      <c r="F6" s="365"/>
      <c r="G6" s="202"/>
    </row>
    <row r="7" spans="1:7" ht="15" customHeight="1">
      <c r="A7" s="368" t="s">
        <v>153</v>
      </c>
      <c r="B7" s="372" t="s">
        <v>154</v>
      </c>
      <c r="C7" s="365"/>
      <c r="D7" s="420"/>
      <c r="E7" s="365"/>
      <c r="F7" s="365"/>
      <c r="G7" s="202"/>
    </row>
    <row r="8" spans="1:7" ht="15" customHeight="1">
      <c r="A8" s="368" t="s">
        <v>726</v>
      </c>
      <c r="B8" s="372" t="s">
        <v>157</v>
      </c>
      <c r="C8" s="365"/>
      <c r="D8" s="420"/>
      <c r="E8" s="365"/>
      <c r="F8" s="365"/>
      <c r="G8" s="202"/>
    </row>
    <row r="9" spans="1:7" ht="15" customHeight="1">
      <c r="A9" s="368" t="s">
        <v>159</v>
      </c>
      <c r="B9" s="372" t="s">
        <v>160</v>
      </c>
      <c r="C9" s="365"/>
      <c r="D9" s="420"/>
      <c r="E9" s="365"/>
      <c r="F9" s="365"/>
      <c r="G9" s="202"/>
    </row>
    <row r="10" spans="1:7" ht="15" customHeight="1">
      <c r="A10" s="368" t="s">
        <v>162</v>
      </c>
      <c r="B10" s="372" t="s">
        <v>163</v>
      </c>
      <c r="C10" s="365"/>
      <c r="D10" s="420"/>
      <c r="E10" s="365"/>
      <c r="F10" s="365"/>
      <c r="G10" s="202"/>
    </row>
    <row r="11" spans="1:7" ht="15" customHeight="1">
      <c r="A11" s="368" t="s">
        <v>165</v>
      </c>
      <c r="B11" s="372" t="s">
        <v>166</v>
      </c>
      <c r="C11" s="365"/>
      <c r="D11" s="420"/>
      <c r="E11" s="365"/>
      <c r="F11" s="365"/>
      <c r="G11" s="202"/>
    </row>
    <row r="12" spans="1:7" ht="15" customHeight="1">
      <c r="A12" s="373" t="s">
        <v>526</v>
      </c>
      <c r="B12" s="415" t="s">
        <v>169</v>
      </c>
      <c r="C12" s="365"/>
      <c r="D12" s="420"/>
      <c r="E12" s="365"/>
      <c r="F12" s="365"/>
      <c r="G12" s="80"/>
    </row>
    <row r="13" spans="1:7" ht="15" customHeight="1">
      <c r="A13" s="368" t="s">
        <v>527</v>
      </c>
      <c r="B13" s="372" t="s">
        <v>528</v>
      </c>
      <c r="C13" s="365"/>
      <c r="D13" s="420"/>
      <c r="E13" s="365"/>
      <c r="F13" s="365"/>
      <c r="G13" s="202"/>
    </row>
    <row r="14" spans="1:7" ht="15" customHeight="1">
      <c r="A14" s="368" t="s">
        <v>529</v>
      </c>
      <c r="B14" s="372" t="s">
        <v>530</v>
      </c>
      <c r="C14" s="365"/>
      <c r="D14" s="420"/>
      <c r="E14" s="365"/>
      <c r="F14" s="365"/>
      <c r="G14" s="202"/>
    </row>
    <row r="15" spans="1:7" ht="15" customHeight="1">
      <c r="A15" s="368" t="s">
        <v>249</v>
      </c>
      <c r="B15" s="372" t="s">
        <v>239</v>
      </c>
      <c r="C15" s="365"/>
      <c r="D15" s="420"/>
      <c r="E15" s="365"/>
      <c r="F15" s="365"/>
      <c r="G15" s="202"/>
    </row>
    <row r="16" spans="1:7" ht="15" customHeight="1">
      <c r="A16" s="368" t="s">
        <v>531</v>
      </c>
      <c r="B16" s="372" t="s">
        <v>250</v>
      </c>
      <c r="C16" s="365"/>
      <c r="D16" s="420"/>
      <c r="E16" s="365"/>
      <c r="F16" s="365"/>
      <c r="G16" s="202"/>
    </row>
    <row r="17" spans="1:7" ht="15" customHeight="1">
      <c r="A17" s="368" t="s">
        <v>532</v>
      </c>
      <c r="B17" s="372" t="s">
        <v>252</v>
      </c>
      <c r="C17" s="365"/>
      <c r="D17" s="365">
        <v>1509</v>
      </c>
      <c r="E17" s="365"/>
      <c r="F17" s="365"/>
      <c r="G17" s="202">
        <v>1509</v>
      </c>
    </row>
    <row r="18" spans="1:7" ht="15" customHeight="1">
      <c r="A18" s="376" t="s">
        <v>533</v>
      </c>
      <c r="B18" s="385" t="s">
        <v>534</v>
      </c>
      <c r="C18" s="371"/>
      <c r="D18" s="371">
        <f>SUM(D16:D17)</f>
        <v>1509</v>
      </c>
      <c r="E18" s="371"/>
      <c r="F18" s="371"/>
      <c r="G18" s="80">
        <f>SUM(G12:G17)</f>
        <v>1509</v>
      </c>
    </row>
    <row r="19" spans="1:7" ht="15" customHeight="1">
      <c r="A19" s="368" t="s">
        <v>727</v>
      </c>
      <c r="B19" s="372" t="s">
        <v>728</v>
      </c>
      <c r="C19" s="365"/>
      <c r="D19" s="365"/>
      <c r="E19" s="365"/>
      <c r="F19" s="365"/>
      <c r="G19" s="202"/>
    </row>
    <row r="20" spans="1:7" ht="15" customHeight="1">
      <c r="A20" s="368" t="s">
        <v>729</v>
      </c>
      <c r="B20" s="372" t="s">
        <v>730</v>
      </c>
      <c r="C20" s="365"/>
      <c r="D20" s="365"/>
      <c r="E20" s="365"/>
      <c r="F20" s="365"/>
      <c r="G20" s="202"/>
    </row>
    <row r="21" spans="1:7" ht="15" customHeight="1">
      <c r="A21" s="373" t="s">
        <v>535</v>
      </c>
      <c r="B21" s="415" t="s">
        <v>308</v>
      </c>
      <c r="C21" s="365"/>
      <c r="D21" s="365"/>
      <c r="E21" s="365"/>
      <c r="F21" s="365"/>
      <c r="G21" s="202"/>
    </row>
    <row r="22" spans="1:7" ht="15" customHeight="1">
      <c r="A22" s="368" t="s">
        <v>536</v>
      </c>
      <c r="B22" s="372" t="s">
        <v>537</v>
      </c>
      <c r="C22" s="365"/>
      <c r="D22" s="365"/>
      <c r="E22" s="365"/>
      <c r="F22" s="365"/>
      <c r="G22" s="202"/>
    </row>
    <row r="23" spans="1:7" ht="15" customHeight="1">
      <c r="A23" s="368" t="s">
        <v>538</v>
      </c>
      <c r="B23" s="372" t="s">
        <v>539</v>
      </c>
      <c r="C23" s="365"/>
      <c r="D23" s="365"/>
      <c r="E23" s="365"/>
      <c r="F23" s="365"/>
      <c r="G23" s="202"/>
    </row>
    <row r="24" spans="1:7" ht="15" customHeight="1">
      <c r="A24" s="368" t="s">
        <v>315</v>
      </c>
      <c r="B24" s="372" t="s">
        <v>311</v>
      </c>
      <c r="C24" s="365"/>
      <c r="D24" s="365"/>
      <c r="E24" s="365"/>
      <c r="F24" s="365"/>
      <c r="G24" s="80"/>
    </row>
    <row r="25" spans="1:7" ht="15" customHeight="1">
      <c r="A25" s="368" t="s">
        <v>316</v>
      </c>
      <c r="B25" s="372" t="s">
        <v>317</v>
      </c>
      <c r="C25" s="365"/>
      <c r="D25" s="365"/>
      <c r="E25" s="365"/>
      <c r="F25" s="365"/>
      <c r="G25" s="202"/>
    </row>
    <row r="26" spans="1:7" ht="15" customHeight="1">
      <c r="A26" s="368" t="s">
        <v>731</v>
      </c>
      <c r="B26" s="372" t="s">
        <v>732</v>
      </c>
      <c r="C26" s="365"/>
      <c r="D26" s="365"/>
      <c r="E26" s="365"/>
      <c r="F26" s="365"/>
      <c r="G26" s="202"/>
    </row>
    <row r="27" spans="1:7" ht="15" customHeight="1">
      <c r="A27" s="368" t="s">
        <v>733</v>
      </c>
      <c r="B27" s="372" t="s">
        <v>734</v>
      </c>
      <c r="C27" s="365"/>
      <c r="D27" s="365"/>
      <c r="E27" s="365"/>
      <c r="F27" s="365"/>
      <c r="G27" s="202"/>
    </row>
    <row r="28" spans="1:7" ht="15" customHeight="1">
      <c r="A28" s="368" t="s">
        <v>320</v>
      </c>
      <c r="B28" s="372" t="s">
        <v>321</v>
      </c>
      <c r="C28" s="365"/>
      <c r="D28" s="365"/>
      <c r="E28" s="365"/>
      <c r="F28" s="365"/>
      <c r="G28" s="202"/>
    </row>
    <row r="29" spans="1:7" ht="15" customHeight="1">
      <c r="A29" s="368" t="s">
        <v>735</v>
      </c>
      <c r="B29" s="372" t="s">
        <v>327</v>
      </c>
      <c r="C29" s="365"/>
      <c r="D29" s="365"/>
      <c r="E29" s="365"/>
      <c r="F29" s="365"/>
      <c r="G29" s="202"/>
    </row>
    <row r="30" spans="1:7" ht="15" customHeight="1">
      <c r="A30" s="373" t="s">
        <v>330</v>
      </c>
      <c r="B30" s="415" t="s">
        <v>331</v>
      </c>
      <c r="C30" s="365"/>
      <c r="D30" s="365"/>
      <c r="E30" s="365"/>
      <c r="F30" s="365"/>
      <c r="G30" s="80"/>
    </row>
    <row r="31" spans="1:7" ht="15" customHeight="1">
      <c r="A31" s="368" t="s">
        <v>333</v>
      </c>
      <c r="B31" s="372" t="s">
        <v>332</v>
      </c>
      <c r="C31" s="365"/>
      <c r="D31" s="365">
        <v>5</v>
      </c>
      <c r="E31" s="365"/>
      <c r="F31" s="365"/>
      <c r="G31" s="202">
        <v>5</v>
      </c>
    </row>
    <row r="32" spans="1:7" ht="15" customHeight="1">
      <c r="A32" s="376" t="s">
        <v>540</v>
      </c>
      <c r="B32" s="385" t="s">
        <v>335</v>
      </c>
      <c r="C32" s="365"/>
      <c r="D32" s="371">
        <f>SUM(D31)</f>
        <v>5</v>
      </c>
      <c r="E32" s="365"/>
      <c r="F32" s="365"/>
      <c r="G32" s="80">
        <f>SUM(G31,G30,G24,G21)</f>
        <v>5</v>
      </c>
    </row>
    <row r="33" spans="1:7" ht="15" customHeight="1">
      <c r="A33" s="378" t="s">
        <v>541</v>
      </c>
      <c r="B33" s="372" t="s">
        <v>542</v>
      </c>
      <c r="C33" s="365"/>
      <c r="D33" s="365"/>
      <c r="E33" s="365"/>
      <c r="F33" s="365"/>
      <c r="G33" s="202"/>
    </row>
    <row r="34" spans="1:7" ht="15" customHeight="1">
      <c r="A34" s="378" t="s">
        <v>543</v>
      </c>
      <c r="B34" s="372" t="s">
        <v>544</v>
      </c>
      <c r="C34" s="365">
        <v>500</v>
      </c>
      <c r="D34" s="365">
        <v>250</v>
      </c>
      <c r="E34" s="365"/>
      <c r="F34" s="365"/>
      <c r="G34" s="202">
        <v>250</v>
      </c>
    </row>
    <row r="35" spans="1:7" ht="15" customHeight="1">
      <c r="A35" s="378" t="s">
        <v>545</v>
      </c>
      <c r="B35" s="372" t="s">
        <v>546</v>
      </c>
      <c r="C35" s="365"/>
      <c r="D35" s="365"/>
      <c r="E35" s="365"/>
      <c r="F35" s="365"/>
      <c r="G35" s="202"/>
    </row>
    <row r="36" spans="1:7" ht="15" customHeight="1">
      <c r="A36" s="378" t="s">
        <v>336</v>
      </c>
      <c r="B36" s="372" t="s">
        <v>547</v>
      </c>
      <c r="C36" s="365"/>
      <c r="D36" s="365"/>
      <c r="E36" s="365"/>
      <c r="F36" s="365"/>
      <c r="G36" s="202"/>
    </row>
    <row r="37" spans="1:7" ht="15" customHeight="1">
      <c r="A37" s="378" t="s">
        <v>548</v>
      </c>
      <c r="B37" s="372" t="s">
        <v>549</v>
      </c>
      <c r="C37" s="365"/>
      <c r="D37" s="365"/>
      <c r="E37" s="365"/>
      <c r="F37" s="365"/>
      <c r="G37" s="202"/>
    </row>
    <row r="38" spans="1:7" ht="15" customHeight="1">
      <c r="A38" s="378" t="s">
        <v>550</v>
      </c>
      <c r="B38" s="372" t="s">
        <v>551</v>
      </c>
      <c r="C38" s="365"/>
      <c r="D38" s="365"/>
      <c r="E38" s="365"/>
      <c r="F38" s="365"/>
      <c r="G38" s="202"/>
    </row>
    <row r="39" spans="1:7" ht="15" customHeight="1">
      <c r="A39" s="378" t="s">
        <v>552</v>
      </c>
      <c r="B39" s="372" t="s">
        <v>553</v>
      </c>
      <c r="C39" s="365"/>
      <c r="D39" s="365"/>
      <c r="E39" s="365"/>
      <c r="F39" s="365"/>
      <c r="G39" s="202"/>
    </row>
    <row r="40" spans="1:7" ht="15" customHeight="1">
      <c r="A40" s="378" t="s">
        <v>554</v>
      </c>
      <c r="B40" s="372" t="s">
        <v>555</v>
      </c>
      <c r="C40" s="365"/>
      <c r="D40" s="365"/>
      <c r="E40" s="365"/>
      <c r="F40" s="365"/>
      <c r="G40" s="202"/>
    </row>
    <row r="41" spans="1:7" ht="15" customHeight="1">
      <c r="A41" s="378" t="s">
        <v>556</v>
      </c>
      <c r="B41" s="372" t="s">
        <v>557</v>
      </c>
      <c r="C41" s="365"/>
      <c r="D41" s="365"/>
      <c r="E41" s="365"/>
      <c r="F41" s="365"/>
      <c r="G41" s="202"/>
    </row>
    <row r="42" spans="1:7" ht="15" customHeight="1">
      <c r="A42" s="378" t="s">
        <v>869</v>
      </c>
      <c r="B42" s="372" t="s">
        <v>559</v>
      </c>
      <c r="C42" s="365"/>
      <c r="D42" s="365">
        <v>785</v>
      </c>
      <c r="E42" s="365"/>
      <c r="F42" s="365"/>
      <c r="G42" s="202">
        <v>785</v>
      </c>
    </row>
    <row r="43" spans="1:7" ht="15" customHeight="1">
      <c r="A43" s="378" t="s">
        <v>558</v>
      </c>
      <c r="B43" s="372" t="s">
        <v>870</v>
      </c>
      <c r="C43" s="371"/>
      <c r="D43" s="365">
        <v>46</v>
      </c>
      <c r="E43" s="365"/>
      <c r="F43" s="365"/>
      <c r="G43" s="202">
        <v>46</v>
      </c>
    </row>
    <row r="44" spans="1:7" ht="15" customHeight="1">
      <c r="A44" s="380" t="s">
        <v>560</v>
      </c>
      <c r="B44" s="385" t="s">
        <v>561</v>
      </c>
      <c r="C44" s="371">
        <f>SUM(C33:C43)</f>
        <v>500</v>
      </c>
      <c r="D44" s="371">
        <f>SUM(D33:D43)</f>
        <v>1081</v>
      </c>
      <c r="E44" s="365"/>
      <c r="F44" s="365"/>
      <c r="G44" s="80">
        <f>SUM(G33:G43)</f>
        <v>1081</v>
      </c>
    </row>
    <row r="45" spans="1:7" ht="15" customHeight="1">
      <c r="A45" s="378" t="s">
        <v>562</v>
      </c>
      <c r="B45" s="372" t="s">
        <v>563</v>
      </c>
      <c r="C45" s="365"/>
      <c r="D45" s="365"/>
      <c r="E45" s="365"/>
      <c r="F45" s="365"/>
      <c r="G45" s="202"/>
    </row>
    <row r="46" spans="1:7" ht="15" customHeight="1">
      <c r="A46" s="368" t="s">
        <v>564</v>
      </c>
      <c r="B46" s="372" t="s">
        <v>262</v>
      </c>
      <c r="C46" s="365"/>
      <c r="D46" s="365"/>
      <c r="E46" s="365"/>
      <c r="F46" s="365"/>
      <c r="G46" s="202"/>
    </row>
    <row r="47" spans="1:7" ht="15" customHeight="1">
      <c r="A47" s="378" t="s">
        <v>565</v>
      </c>
      <c r="B47" s="372" t="s">
        <v>270</v>
      </c>
      <c r="C47" s="365"/>
      <c r="D47" s="365"/>
      <c r="E47" s="365"/>
      <c r="F47" s="365"/>
      <c r="G47" s="202"/>
    </row>
    <row r="48" spans="1:7" ht="15" customHeight="1">
      <c r="A48" s="376" t="s">
        <v>113</v>
      </c>
      <c r="B48" s="385" t="s">
        <v>566</v>
      </c>
      <c r="C48" s="365"/>
      <c r="D48" s="365"/>
      <c r="E48" s="365"/>
      <c r="F48" s="365"/>
      <c r="G48" s="202"/>
    </row>
    <row r="49" spans="1:7" ht="15" customHeight="1">
      <c r="A49" s="383" t="s">
        <v>476</v>
      </c>
      <c r="B49" s="416"/>
      <c r="C49" s="371">
        <v>500</v>
      </c>
      <c r="D49" s="371">
        <v>2595</v>
      </c>
      <c r="E49" s="365"/>
      <c r="F49" s="365"/>
      <c r="G49" s="80">
        <f>SUM(G48,G44,G32,G18)</f>
        <v>2595</v>
      </c>
    </row>
    <row r="50" spans="1:7" ht="15" customHeight="1">
      <c r="A50" s="368" t="s">
        <v>171</v>
      </c>
      <c r="B50" s="372" t="s">
        <v>172</v>
      </c>
      <c r="C50" s="365"/>
      <c r="D50" s="365"/>
      <c r="E50" s="365"/>
      <c r="F50" s="365"/>
      <c r="G50" s="202"/>
    </row>
    <row r="51" spans="1:7" ht="15" customHeight="1">
      <c r="A51" s="368" t="s">
        <v>567</v>
      </c>
      <c r="B51" s="372" t="s">
        <v>568</v>
      </c>
      <c r="C51" s="365"/>
      <c r="D51" s="365"/>
      <c r="E51" s="365"/>
      <c r="F51" s="365"/>
      <c r="G51" s="202"/>
    </row>
    <row r="52" spans="1:7" ht="15" customHeight="1">
      <c r="A52" s="368" t="s">
        <v>569</v>
      </c>
      <c r="B52" s="372" t="s">
        <v>254</v>
      </c>
      <c r="C52" s="365"/>
      <c r="D52" s="365"/>
      <c r="E52" s="365"/>
      <c r="F52" s="365"/>
      <c r="G52" s="202"/>
    </row>
    <row r="53" spans="1:7" ht="15" customHeight="1">
      <c r="A53" s="368" t="s">
        <v>570</v>
      </c>
      <c r="B53" s="372" t="s">
        <v>257</v>
      </c>
      <c r="C53" s="365"/>
      <c r="D53" s="365"/>
      <c r="E53" s="365"/>
      <c r="F53" s="365"/>
      <c r="G53" s="202"/>
    </row>
    <row r="54" spans="1:7" ht="15" customHeight="1">
      <c r="A54" s="368" t="s">
        <v>260</v>
      </c>
      <c r="B54" s="372" t="s">
        <v>259</v>
      </c>
      <c r="C54" s="365"/>
      <c r="D54" s="365"/>
      <c r="E54" s="365"/>
      <c r="F54" s="365"/>
      <c r="G54" s="202"/>
    </row>
    <row r="55" spans="1:7" ht="15" customHeight="1">
      <c r="A55" s="376" t="s">
        <v>114</v>
      </c>
      <c r="B55" s="385" t="s">
        <v>571</v>
      </c>
      <c r="C55" s="365"/>
      <c r="D55" s="365"/>
      <c r="E55" s="365"/>
      <c r="F55" s="365"/>
      <c r="G55" s="80"/>
    </row>
    <row r="56" spans="1:7" ht="15" customHeight="1">
      <c r="A56" s="378" t="s">
        <v>572</v>
      </c>
      <c r="B56" s="372" t="s">
        <v>573</v>
      </c>
      <c r="C56" s="365"/>
      <c r="D56" s="365"/>
      <c r="E56" s="365"/>
      <c r="F56" s="365"/>
      <c r="G56" s="202"/>
    </row>
    <row r="57" spans="1:7" ht="15" customHeight="1">
      <c r="A57" s="378" t="s">
        <v>574</v>
      </c>
      <c r="B57" s="372" t="s">
        <v>575</v>
      </c>
      <c r="C57" s="365"/>
      <c r="D57" s="365"/>
      <c r="E57" s="365"/>
      <c r="F57" s="365"/>
      <c r="G57" s="202"/>
    </row>
    <row r="58" spans="1:7" ht="15" customHeight="1">
      <c r="A58" s="378" t="s">
        <v>576</v>
      </c>
      <c r="B58" s="372" t="s">
        <v>577</v>
      </c>
      <c r="C58" s="365"/>
      <c r="D58" s="365">
        <v>320</v>
      </c>
      <c r="E58" s="365"/>
      <c r="F58" s="365"/>
      <c r="G58" s="202">
        <v>320</v>
      </c>
    </row>
    <row r="59" spans="1:7" ht="15" customHeight="1">
      <c r="A59" s="378" t="s">
        <v>578</v>
      </c>
      <c r="B59" s="372" t="s">
        <v>579</v>
      </c>
      <c r="C59" s="365"/>
      <c r="D59" s="365"/>
      <c r="E59" s="365"/>
      <c r="F59" s="365"/>
      <c r="G59" s="202"/>
    </row>
    <row r="60" spans="1:7" ht="15" customHeight="1">
      <c r="A60" s="378" t="s">
        <v>580</v>
      </c>
      <c r="B60" s="372" t="s">
        <v>581</v>
      </c>
      <c r="C60" s="365"/>
      <c r="D60" s="371"/>
      <c r="E60" s="365"/>
      <c r="F60" s="365"/>
      <c r="G60" s="202"/>
    </row>
    <row r="61" spans="1:7" ht="15" customHeight="1">
      <c r="A61" s="376" t="s">
        <v>582</v>
      </c>
      <c r="B61" s="385" t="s">
        <v>583</v>
      </c>
      <c r="C61" s="365"/>
      <c r="D61" s="371">
        <f>SUM(D56:D60)</f>
        <v>320</v>
      </c>
      <c r="E61" s="365"/>
      <c r="F61" s="365"/>
      <c r="G61" s="80">
        <f>SUM(G56:G60)</f>
        <v>320</v>
      </c>
    </row>
    <row r="62" spans="1:7" ht="15" customHeight="1">
      <c r="A62" s="378" t="s">
        <v>584</v>
      </c>
      <c r="B62" s="372" t="s">
        <v>585</v>
      </c>
      <c r="C62" s="365"/>
      <c r="D62" s="365"/>
      <c r="E62" s="365"/>
      <c r="F62" s="365"/>
      <c r="G62" s="202"/>
    </row>
    <row r="63" spans="1:7" ht="15" customHeight="1">
      <c r="A63" s="368" t="s">
        <v>586</v>
      </c>
      <c r="B63" s="372" t="s">
        <v>272</v>
      </c>
      <c r="C63" s="365"/>
      <c r="D63" s="365"/>
      <c r="E63" s="365"/>
      <c r="F63" s="365"/>
      <c r="G63" s="202"/>
    </row>
    <row r="64" spans="1:7" ht="15" customHeight="1">
      <c r="A64" s="378" t="s">
        <v>587</v>
      </c>
      <c r="B64" s="372" t="s">
        <v>273</v>
      </c>
      <c r="C64" s="365"/>
      <c r="D64" s="365"/>
      <c r="E64" s="365"/>
      <c r="F64" s="365"/>
      <c r="G64" s="202"/>
    </row>
    <row r="65" spans="1:7" ht="15" customHeight="1">
      <c r="A65" s="376" t="s">
        <v>116</v>
      </c>
      <c r="B65" s="385" t="s">
        <v>588</v>
      </c>
      <c r="C65" s="365"/>
      <c r="D65" s="365"/>
      <c r="E65" s="365"/>
      <c r="F65" s="365"/>
      <c r="G65" s="80">
        <f>SUM(G62:G64)</f>
        <v>0</v>
      </c>
    </row>
    <row r="66" spans="1:7" ht="15" customHeight="1">
      <c r="A66" s="383" t="s">
        <v>489</v>
      </c>
      <c r="B66" s="416"/>
      <c r="C66" s="371">
        <v>0</v>
      </c>
      <c r="D66" s="371">
        <f>SUM(D61:D65)</f>
        <v>320</v>
      </c>
      <c r="E66" s="365"/>
      <c r="F66" s="365"/>
      <c r="G66" s="80">
        <f>SUM(G55,G61,G65)</f>
        <v>320</v>
      </c>
    </row>
    <row r="67" spans="1:7" ht="15.75">
      <c r="A67" s="417" t="s">
        <v>589</v>
      </c>
      <c r="B67" s="386" t="s">
        <v>590</v>
      </c>
      <c r="C67" s="371">
        <f>SUM(C49:C66)</f>
        <v>500</v>
      </c>
      <c r="D67" s="371">
        <v>2915</v>
      </c>
      <c r="E67" s="371"/>
      <c r="F67" s="371"/>
      <c r="G67" s="80">
        <f>SUM(G66,G49)</f>
        <v>2915</v>
      </c>
    </row>
    <row r="68" spans="1:7" ht="15.75">
      <c r="A68" s="418" t="s">
        <v>591</v>
      </c>
      <c r="B68" s="419"/>
      <c r="C68" s="365">
        <v>117800</v>
      </c>
      <c r="D68" s="365">
        <v>103661</v>
      </c>
      <c r="E68" s="365"/>
      <c r="F68" s="365"/>
      <c r="G68" s="202">
        <v>101664</v>
      </c>
    </row>
    <row r="69" spans="1:7" ht="15.75">
      <c r="A69" s="418" t="s">
        <v>592</v>
      </c>
      <c r="B69" s="419"/>
      <c r="C69" s="365"/>
      <c r="D69" s="365">
        <v>33</v>
      </c>
      <c r="E69" s="365"/>
      <c r="F69" s="365"/>
      <c r="G69" s="202">
        <v>33</v>
      </c>
    </row>
    <row r="70" spans="1:7" ht="15">
      <c r="A70" s="392" t="s">
        <v>736</v>
      </c>
      <c r="B70" s="368" t="s">
        <v>737</v>
      </c>
      <c r="C70" s="365"/>
      <c r="D70" s="365"/>
      <c r="E70" s="365"/>
      <c r="F70" s="365"/>
      <c r="G70" s="202"/>
    </row>
    <row r="71" spans="1:7" ht="15">
      <c r="A71" s="378" t="s">
        <v>738</v>
      </c>
      <c r="B71" s="368" t="s">
        <v>739</v>
      </c>
      <c r="C71" s="365"/>
      <c r="D71" s="365"/>
      <c r="E71" s="365"/>
      <c r="F71" s="365"/>
      <c r="G71" s="202"/>
    </row>
    <row r="72" spans="1:7" ht="15">
      <c r="A72" s="392" t="s">
        <v>740</v>
      </c>
      <c r="B72" s="368" t="s">
        <v>741</v>
      </c>
      <c r="C72" s="365"/>
      <c r="D72" s="365"/>
      <c r="E72" s="365"/>
      <c r="F72" s="365"/>
      <c r="G72" s="202"/>
    </row>
    <row r="73" spans="1:7" ht="15">
      <c r="A73" s="390" t="s">
        <v>593</v>
      </c>
      <c r="B73" s="373" t="s">
        <v>594</v>
      </c>
      <c r="C73" s="365"/>
      <c r="D73" s="365"/>
      <c r="E73" s="365"/>
      <c r="F73" s="365"/>
      <c r="G73" s="80"/>
    </row>
    <row r="74" spans="1:7" ht="15">
      <c r="A74" s="378" t="s">
        <v>742</v>
      </c>
      <c r="B74" s="368" t="s">
        <v>743</v>
      </c>
      <c r="C74" s="365"/>
      <c r="D74" s="365"/>
      <c r="E74" s="365"/>
      <c r="F74" s="365"/>
      <c r="G74" s="202"/>
    </row>
    <row r="75" spans="1:7" ht="15">
      <c r="A75" s="392" t="s">
        <v>744</v>
      </c>
      <c r="B75" s="368" t="s">
        <v>745</v>
      </c>
      <c r="C75" s="365"/>
      <c r="D75" s="365"/>
      <c r="E75" s="365"/>
      <c r="F75" s="365"/>
      <c r="G75" s="202"/>
    </row>
    <row r="76" spans="1:7" ht="15">
      <c r="A76" s="378" t="s">
        <v>746</v>
      </c>
      <c r="B76" s="368" t="s">
        <v>747</v>
      </c>
      <c r="C76" s="365"/>
      <c r="D76" s="365"/>
      <c r="E76" s="365"/>
      <c r="F76" s="365"/>
      <c r="G76" s="202"/>
    </row>
    <row r="77" spans="1:7" ht="15">
      <c r="A77" s="392" t="s">
        <v>748</v>
      </c>
      <c r="B77" s="368" t="s">
        <v>749</v>
      </c>
      <c r="C77" s="365"/>
      <c r="D77" s="365"/>
      <c r="E77" s="365"/>
      <c r="F77" s="365"/>
      <c r="G77" s="202"/>
    </row>
    <row r="78" spans="1:7" ht="15">
      <c r="A78" s="394" t="s">
        <v>595</v>
      </c>
      <c r="B78" s="373" t="s">
        <v>596</v>
      </c>
      <c r="C78" s="365"/>
      <c r="D78" s="365"/>
      <c r="E78" s="365"/>
      <c r="F78" s="365"/>
      <c r="G78" s="80"/>
    </row>
    <row r="79" spans="1:7" ht="15">
      <c r="A79" s="368" t="s">
        <v>597</v>
      </c>
      <c r="B79" s="368" t="s">
        <v>598</v>
      </c>
      <c r="C79" s="365">
        <v>353</v>
      </c>
      <c r="D79" s="365">
        <v>353</v>
      </c>
      <c r="E79" s="365"/>
      <c r="F79" s="365"/>
      <c r="G79" s="202">
        <v>353</v>
      </c>
    </row>
    <row r="80" spans="1:7" ht="15">
      <c r="A80" s="368" t="s">
        <v>599</v>
      </c>
      <c r="B80" s="368" t="s">
        <v>598</v>
      </c>
      <c r="C80" s="365"/>
      <c r="D80" s="365"/>
      <c r="E80" s="365"/>
      <c r="F80" s="365"/>
      <c r="G80" s="202"/>
    </row>
    <row r="81" spans="1:7" ht="15">
      <c r="A81" s="368" t="s">
        <v>600</v>
      </c>
      <c r="B81" s="368" t="s">
        <v>601</v>
      </c>
      <c r="C81" s="365"/>
      <c r="D81" s="365"/>
      <c r="E81" s="365"/>
      <c r="F81" s="365"/>
      <c r="G81" s="202"/>
    </row>
    <row r="82" spans="1:7" ht="15">
      <c r="A82" s="368" t="s">
        <v>602</v>
      </c>
      <c r="B82" s="368" t="s">
        <v>601</v>
      </c>
      <c r="C82" s="365"/>
      <c r="D82" s="365"/>
      <c r="E82" s="365"/>
      <c r="F82" s="365"/>
      <c r="G82" s="202"/>
    </row>
    <row r="83" spans="1:7" ht="15">
      <c r="A83" s="373" t="s">
        <v>603</v>
      </c>
      <c r="B83" s="373" t="s">
        <v>604</v>
      </c>
      <c r="C83" s="371">
        <f>SUM(C79:C82)</f>
        <v>353</v>
      </c>
      <c r="D83" s="371">
        <f>SUM(D79:D82)</f>
        <v>353</v>
      </c>
      <c r="E83" s="365"/>
      <c r="F83" s="365"/>
      <c r="G83" s="80">
        <f>SUM(G79:G82)</f>
        <v>353</v>
      </c>
    </row>
    <row r="84" spans="1:7" ht="15">
      <c r="A84" s="392" t="s">
        <v>605</v>
      </c>
      <c r="B84" s="368" t="s">
        <v>606</v>
      </c>
      <c r="C84" s="365"/>
      <c r="D84" s="365"/>
      <c r="E84" s="365"/>
      <c r="F84" s="365"/>
      <c r="G84" s="202"/>
    </row>
    <row r="85" spans="1:7" ht="15">
      <c r="A85" s="392" t="s">
        <v>607</v>
      </c>
      <c r="B85" s="368" t="s">
        <v>608</v>
      </c>
      <c r="C85" s="365"/>
      <c r="D85" s="365"/>
      <c r="E85" s="365"/>
      <c r="F85" s="365"/>
      <c r="G85" s="202"/>
    </row>
    <row r="86" spans="1:7" ht="15">
      <c r="A86" s="392" t="s">
        <v>609</v>
      </c>
      <c r="B86" s="368" t="s">
        <v>610</v>
      </c>
      <c r="C86" s="365">
        <v>117447</v>
      </c>
      <c r="D86" s="365">
        <v>103341</v>
      </c>
      <c r="E86" s="365"/>
      <c r="F86" s="365"/>
      <c r="G86" s="202">
        <v>103341</v>
      </c>
    </row>
    <row r="87" spans="1:7" ht="15">
      <c r="A87" s="392" t="s">
        <v>611</v>
      </c>
      <c r="B87" s="368" t="s">
        <v>612</v>
      </c>
      <c r="C87" s="365"/>
      <c r="D87" s="365"/>
      <c r="E87" s="365"/>
      <c r="F87" s="365"/>
      <c r="G87" s="202"/>
    </row>
    <row r="88" spans="1:7" ht="15">
      <c r="A88" s="378" t="s">
        <v>613</v>
      </c>
      <c r="B88" s="368" t="s">
        <v>614</v>
      </c>
      <c r="C88" s="371"/>
      <c r="D88" s="371"/>
      <c r="E88" s="365"/>
      <c r="F88" s="365"/>
      <c r="G88" s="202"/>
    </row>
    <row r="89" spans="1:7" ht="15">
      <c r="A89" s="390" t="s">
        <v>615</v>
      </c>
      <c r="B89" s="373" t="s">
        <v>616</v>
      </c>
      <c r="C89" s="365">
        <f>SUM(C83:C88)</f>
        <v>117800</v>
      </c>
      <c r="D89" s="371">
        <f>SUM(D83:D88)</f>
        <v>103694</v>
      </c>
      <c r="E89" s="365"/>
      <c r="F89" s="365"/>
      <c r="G89" s="80">
        <f>SUM(G83:G88)</f>
        <v>103694</v>
      </c>
    </row>
    <row r="90" spans="1:7" ht="15">
      <c r="A90" s="378" t="s">
        <v>617</v>
      </c>
      <c r="B90" s="368" t="s">
        <v>618</v>
      </c>
      <c r="C90" s="365"/>
      <c r="D90" s="371"/>
      <c r="E90" s="365"/>
      <c r="F90" s="365"/>
      <c r="G90" s="202"/>
    </row>
    <row r="91" spans="1:7" ht="15">
      <c r="A91" s="378" t="s">
        <v>619</v>
      </c>
      <c r="B91" s="368" t="s">
        <v>620</v>
      </c>
      <c r="C91" s="365"/>
      <c r="D91" s="371"/>
      <c r="E91" s="365"/>
      <c r="F91" s="365"/>
      <c r="G91" s="202"/>
    </row>
    <row r="92" spans="1:7" ht="15">
      <c r="A92" s="392" t="s">
        <v>621</v>
      </c>
      <c r="B92" s="368" t="s">
        <v>622</v>
      </c>
      <c r="C92" s="365"/>
      <c r="D92" s="371"/>
      <c r="E92" s="365"/>
      <c r="F92" s="365"/>
      <c r="G92" s="202"/>
    </row>
    <row r="93" spans="1:7" ht="15">
      <c r="A93" s="392" t="s">
        <v>623</v>
      </c>
      <c r="B93" s="368" t="s">
        <v>624</v>
      </c>
      <c r="C93" s="365"/>
      <c r="D93" s="371"/>
      <c r="E93" s="365"/>
      <c r="F93" s="365"/>
      <c r="G93" s="202"/>
    </row>
    <row r="94" spans="1:7" ht="15">
      <c r="A94" s="394" t="s">
        <v>625</v>
      </c>
      <c r="B94" s="373" t="s">
        <v>626</v>
      </c>
      <c r="C94" s="371"/>
      <c r="D94" s="371"/>
      <c r="E94" s="365"/>
      <c r="F94" s="365"/>
      <c r="G94" s="202"/>
    </row>
    <row r="95" spans="1:7" ht="15">
      <c r="A95" s="390" t="s">
        <v>627</v>
      </c>
      <c r="B95" s="373" t="s">
        <v>628</v>
      </c>
      <c r="C95" s="365"/>
      <c r="D95" s="371"/>
      <c r="E95" s="365"/>
      <c r="F95" s="365"/>
      <c r="G95" s="202"/>
    </row>
    <row r="96" spans="1:7" ht="15.75">
      <c r="A96" s="397" t="s">
        <v>629</v>
      </c>
      <c r="B96" s="398" t="s">
        <v>630</v>
      </c>
      <c r="C96" s="371">
        <f>SUM(C89:C95)</f>
        <v>117800</v>
      </c>
      <c r="D96" s="371">
        <f>SUM(D89:D95)</f>
        <v>103694</v>
      </c>
      <c r="E96" s="365"/>
      <c r="F96" s="365"/>
      <c r="G96" s="80">
        <f>SUM(G73,G78,G83,G84,G86)</f>
        <v>103694</v>
      </c>
    </row>
    <row r="97" spans="1:7" ht="15.75">
      <c r="A97" s="399" t="s">
        <v>631</v>
      </c>
      <c r="B97" s="400"/>
      <c r="C97" s="371">
        <v>118300</v>
      </c>
      <c r="D97" s="371">
        <v>106609</v>
      </c>
      <c r="E97" s="365"/>
      <c r="F97" s="365"/>
      <c r="G97" s="80">
        <f>SUM(G67,G96)</f>
        <v>106609</v>
      </c>
    </row>
  </sheetData>
  <sheetProtection/>
  <mergeCells count="2">
    <mergeCell ref="A2:G2"/>
    <mergeCell ref="A1:H1"/>
  </mergeCells>
  <printOptions/>
  <pageMargins left="0" right="0" top="0" bottom="0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Kónya Emília</cp:lastModifiedBy>
  <cp:lastPrinted>2017-05-18T09:26:18Z</cp:lastPrinted>
  <dcterms:created xsi:type="dcterms:W3CDTF">2014-03-12T09:42:16Z</dcterms:created>
  <dcterms:modified xsi:type="dcterms:W3CDTF">2017-05-18T12:43:43Z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